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Sheet1" sheetId="1" state="hidden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1" name="ID_DFF852596049463ABFEF5CCE24141266" descr="BAUER PROTO-R Hockey Stick- Sr"/>
        <xdr:cNvPicPr>
          <a:picLocks noChangeAspect="1"/>
        </xdr:cNvPicPr>
      </xdr:nvPicPr>
      <xdr:blipFill>
        <a:blip r:embed="rId1" r:link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31310" y="13115290"/>
          <a:ext cx="2209800" cy="2210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28A01B1333E942F482AA5C736EABDA3E"/>
        <xdr:cNvPicPr>
          <a:picLocks noChangeAspect="1"/>
        </xdr:cNvPicPr>
      </xdr:nvPicPr>
      <xdr:blipFill>
        <a:blip r:embed="rId3">
          <a:clrChange>
            <a:clrFrom>
              <a:srgbClr val="939390"/>
            </a:clrFrom>
            <a:clrTo>
              <a:srgbClr val="939390">
                <a:alpha val="0"/>
              </a:srgbClr>
            </a:clrTo>
          </a:clrChange>
        </a:blip>
        <a:stretch>
          <a:fillRect/>
        </a:stretch>
      </xdr:blipFill>
      <xdr:spPr>
        <a:xfrm>
          <a:off x="4258945" y="3352800"/>
          <a:ext cx="2644140" cy="28759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9763850E4267400FB526E3BAB1189A25"/>
        <xdr:cNvPicPr>
          <a:picLocks noChangeAspect="1"/>
        </xdr:cNvPicPr>
      </xdr:nvPicPr>
      <xdr:blipFill>
        <a:blip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60520" y="28870275"/>
          <a:ext cx="244221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52836248FED145E99104F6C955787D7D" descr="BAUER Nexus Tracer Grip Hockey Stick- Sr"/>
        <xdr:cNvPicPr>
          <a:picLocks noChangeAspect="1"/>
        </xdr:cNvPicPr>
      </xdr:nvPicPr>
      <xdr:blipFill>
        <a:blip r:embed="rId5" r:link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61790" y="67036950"/>
          <a:ext cx="1875790" cy="1875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969C09D4EEE6427BAC1793D409041598" descr="Pro White Out Extra Lite Senior Hockey Stick — Crow's Sports Hockey"/>
        <xdr:cNvPicPr>
          <a:picLocks noChangeAspect="1"/>
        </xdr:cNvPicPr>
      </xdr:nvPicPr>
      <xdr:blipFill>
        <a:blip r:embed="rId6" r:link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13555" y="44046775"/>
          <a:ext cx="2704465" cy="2715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3D60B72D2E80464794223C37773A63EA" descr="BAUER Custom Hyperlite 2 Hockey Stick- Sr – Quick Turn"/>
        <xdr:cNvPicPr>
          <a:picLocks noChangeAspect="1"/>
        </xdr:cNvPicPr>
      </xdr:nvPicPr>
      <xdr:blipFill>
        <a:blip r:embed="rId7" r:link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12895" y="61026675"/>
          <a:ext cx="2343150" cy="2342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AAAAA0D157804108AC1F7FBA9C1E86E7" descr="CCM JETSPEED FT6 PRO Hockey Stick Senior - Hockey Equipment"/>
        <xdr:cNvPicPr>
          <a:picLocks noChangeAspect="1"/>
        </xdr:cNvPicPr>
      </xdr:nvPicPr>
      <xdr:blipFill>
        <a:blip r:embed="rId8" r:link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4018280" y="70694550"/>
          <a:ext cx="1972310" cy="1972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1EFD52A55AAA48F7BF312999CD9DC4AC" descr="CCM RIBCOR TRIGGER 9 PRO Hockey Stick Intermediate - Equipment"/>
        <xdr:cNvPicPr>
          <a:picLocks noChangeAspect="1"/>
        </xdr:cNvPicPr>
      </xdr:nvPicPr>
      <xdr:blipFill>
        <a:blip r:embed="rId9" r:link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8755" y="76438125"/>
          <a:ext cx="2486660" cy="2495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3444BCBFF4AB4D6FB3E1122076F2909C" descr="CCM Tacks XF-70 Hockey Stick- Sr"/>
        <xdr:cNvPicPr>
          <a:picLocks noChangeAspect="1"/>
        </xdr:cNvPicPr>
      </xdr:nvPicPr>
      <xdr:blipFill>
        <a:blip r:embed="rId10" r:link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37330" y="82190590"/>
          <a:ext cx="1801495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1FEB97FC38CE4107B896714DCF23225D" descr="CCM JETSPEED FT7 PRO Hockey Stick Junior - Equipment"/>
        <xdr:cNvPicPr>
          <a:picLocks noChangeAspect="1"/>
        </xdr:cNvPicPr>
      </xdr:nvPicPr>
      <xdr:blipFill>
        <a:blip r:embed="rId11" r:link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9230" y="86630510"/>
          <a:ext cx="2323465" cy="233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9BA374078A334D209471737104A10B73" descr="CCM Jetspeed FT7 Pro Chrome Hockey Stick- Sr"/>
        <xdr:cNvPicPr>
          <a:picLocks noChangeAspect="1"/>
        </xdr:cNvPicPr>
      </xdr:nvPicPr>
      <xdr:blipFill>
        <a:blip r:embed="rId12" r:link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26535" y="95326200"/>
          <a:ext cx="2621915" cy="2628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45C000CFDCF4C8888D9FA00CAF8DC4B" descr="CCM Jetspeed FT7 Pro Blue Hockey Stick- Int"/>
        <xdr:cNvPicPr>
          <a:picLocks noChangeAspect="1"/>
        </xdr:cNvPicPr>
      </xdr:nvPicPr>
      <xdr:blipFill>
        <a:blip r:embed="rId13" r:link="rId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971925" y="100869750"/>
          <a:ext cx="2005330" cy="20224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0" name="ID_22421E7EF61F497DB774114024EB437D" descr="CCM FT GHOST Hockey Stick- Sr"/>
        <xdr:cNvPicPr>
          <a:picLocks noChangeAspect="1"/>
        </xdr:cNvPicPr>
      </xdr:nvPicPr>
      <xdr:blipFill>
        <a:blip r:embed="rId14" r:link="rId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009390" y="107632500"/>
          <a:ext cx="2383155" cy="239141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5CB35113E45F5BBE6E519174924F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flipH="1">
          <a:off x="4199255" y="101116765"/>
          <a:ext cx="1702435" cy="3031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C29BAD0C5ED1402990F54B6E43AEF935" descr="New Hockey Equipment, Gear &amp; Products - GearGeek"/>
        <xdr:cNvPicPr>
          <a:picLocks noChangeAspect="1"/>
        </xdr:cNvPicPr>
      </xdr:nvPicPr>
      <xdr:blipFill>
        <a:blip r:embed="rId16" r:link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4323715" y="111185325"/>
          <a:ext cx="1591310" cy="1591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39A5880227134159A9A3F039B773E513" descr="CCM Tacks AS6 Pro One Piece Stick - Intermediate | Jerry's Hockey ..."/>
        <xdr:cNvPicPr>
          <a:picLocks noChangeAspect="1"/>
        </xdr:cNvPicPr>
      </xdr:nvPicPr>
      <xdr:blipFill>
        <a:blip r:embed="rId17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4018915" y="124710825"/>
          <a:ext cx="1372870" cy="1322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FFD59756232498F8A948A7CBAEA3330" descr="Bauer NEXUS Sync Senior Hockey Stick – Pro Am Sportswear Sudbury"/>
        <xdr:cNvPicPr>
          <a:picLocks noChangeAspect="1"/>
        </xdr:cNvPicPr>
      </xdr:nvPicPr>
      <xdr:blipFill>
        <a:blip r:embed="rId18" r:link="rId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104640" y="131311650"/>
          <a:ext cx="2390140" cy="239141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E46D4C3E44294F71B87E0D3EB333D077" descr="fdfaac2acfb06a88540de265579c34b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131945" y="539750"/>
          <a:ext cx="5666105" cy="10318750"/>
        </a:xfrm>
        <a:prstGeom prst="rect">
          <a:avLst/>
        </a:prstGeom>
      </xdr:spPr>
    </xdr:pic>
  </etc:cellImage>
  <etc:cellImage>
    <xdr:pic>
      <xdr:nvPicPr>
        <xdr:cNvPr id="10" name="ID_7709AB77C1494EA789DEEF2209CCCAFA" descr="6221a51bb7638456e0d9e87320a782f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074795" y="1057275"/>
          <a:ext cx="7550785" cy="10312400"/>
        </a:xfrm>
        <a:prstGeom prst="rect">
          <a:avLst/>
        </a:prstGeom>
      </xdr:spPr>
    </xdr:pic>
  </etc:cellImage>
  <etc:cellImage>
    <xdr:pic>
      <xdr:nvPicPr>
        <xdr:cNvPr id="13" name="ID_6CE4AC868EF549AA92755081110349B9" descr="1e0f3a8780f2053ee6d766d6fccead4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065270" y="6302375"/>
          <a:ext cx="7548880" cy="10160000"/>
        </a:xfrm>
        <a:prstGeom prst="rect">
          <a:avLst/>
        </a:prstGeom>
      </xdr:spPr>
    </xdr:pic>
  </etc:cellImage>
  <etc:cellImage>
    <xdr:pic>
      <xdr:nvPicPr>
        <xdr:cNvPr id="12" name="ID_66233F248ED64A64B175020FC5B5C330" descr="7d2ec432d9bb5f6951e5415524754bff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046220" y="4359275"/>
          <a:ext cx="7548880" cy="10217150"/>
        </a:xfrm>
        <a:prstGeom prst="rect">
          <a:avLst/>
        </a:prstGeom>
      </xdr:spPr>
    </xdr:pic>
  </etc:cellImage>
  <etc:cellImage>
    <xdr:pic>
      <xdr:nvPicPr>
        <xdr:cNvPr id="14" name="ID_3B212F6F02C24177A74F2D2632949571" descr="a8fd4c3e6c770dc7ab2e2cff405219dc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122420" y="8048625"/>
          <a:ext cx="7548880" cy="10115550"/>
        </a:xfrm>
        <a:prstGeom prst="rect">
          <a:avLst/>
        </a:prstGeom>
      </xdr:spPr>
    </xdr:pic>
  </etc:cellImage>
  <etc:cellImage>
    <xdr:pic>
      <xdr:nvPicPr>
        <xdr:cNvPr id="16" name="ID_2836368C7A984D39A13159D6BCB5C850" descr="fdfaac2acfb06a88540de265579c34b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981450" y="53451125"/>
          <a:ext cx="5666105" cy="10058400"/>
        </a:xfrm>
        <a:prstGeom prst="rect">
          <a:avLst/>
        </a:prstGeom>
      </xdr:spPr>
    </xdr:pic>
  </etc:cellImage>
  <etc:cellImage>
    <xdr:pic>
      <xdr:nvPicPr>
        <xdr:cNvPr id="36" name="ID_9EEC03CA9E4546CB844B2A45EEEF06F9" descr="2432fcc251f0452da6c9dc7b8f591b5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84345" y="141678025"/>
          <a:ext cx="5666105" cy="10061575"/>
        </a:xfrm>
        <a:prstGeom prst="rect">
          <a:avLst/>
        </a:prstGeom>
      </xdr:spPr>
    </xdr:pic>
  </etc:cellImage>
  <etc:cellImage>
    <xdr:pic>
      <xdr:nvPicPr>
        <xdr:cNvPr id="37" name="ID_1C2A11F494624C15A9423C5AC225889B" descr="6358e73f2b2cc75cb6018c6c12dc1fa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70045" y="145068925"/>
          <a:ext cx="5663565" cy="10058400"/>
        </a:xfrm>
        <a:prstGeom prst="rect">
          <a:avLst/>
        </a:prstGeom>
      </xdr:spPr>
    </xdr:pic>
  </etc:cellImage>
  <etc:cellImage>
    <xdr:pic>
      <xdr:nvPicPr>
        <xdr:cNvPr id="33" name="ID_13DBEC700F8B44F4A95F154FBE00AD39" descr="b1880f41ac75a1df3a810e7e9b1d638c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17670" y="124771150"/>
          <a:ext cx="5666105" cy="10058400"/>
        </a:xfrm>
        <a:prstGeom prst="rect">
          <a:avLst/>
        </a:prstGeom>
      </xdr:spPr>
    </xdr:pic>
  </etc:cellImage>
  <etc:cellImage>
    <xdr:pic>
      <xdr:nvPicPr>
        <xdr:cNvPr id="19" name="ID_DFDD32FA562D4B5299CBAF18A9B181FD" descr="c2c851b9ba185734fc797629a0b8892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08145" y="13379450"/>
          <a:ext cx="5666105" cy="10058400"/>
        </a:xfrm>
        <a:prstGeom prst="rect">
          <a:avLst/>
        </a:prstGeom>
      </xdr:spPr>
    </xdr:pic>
  </etc:cellImage>
  <etc:cellImage>
    <xdr:pic>
      <xdr:nvPicPr>
        <xdr:cNvPr id="18" name="ID_43BD0CE254CC45168E3450A2A1EF2E7A" descr="7552821dbfb8a1a9ed48ae2e9a031fc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255770" y="9439275"/>
          <a:ext cx="5666105" cy="10077450"/>
        </a:xfrm>
        <a:prstGeom prst="rect">
          <a:avLst/>
        </a:prstGeom>
      </xdr:spPr>
    </xdr:pic>
  </etc:cellImage>
  <etc:cellImage>
    <xdr:pic>
      <xdr:nvPicPr>
        <xdr:cNvPr id="22" name="ID_8F3CA554AA994D17A56A7C44746391F9" descr="e720caf7655d2b4a3a0931bf47e236c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293870" y="18218150"/>
          <a:ext cx="5666105" cy="10058400"/>
        </a:xfrm>
        <a:prstGeom prst="rect">
          <a:avLst/>
        </a:prstGeom>
      </xdr:spPr>
    </xdr:pic>
  </etc:cellImage>
  <etc:cellImage>
    <xdr:pic>
      <xdr:nvPicPr>
        <xdr:cNvPr id="20" name="ID_8AE28CE077924D768DE540D926A680C8" descr="e5d878fd74ad7ab74d461e748a5ab9dc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08145" y="26057225"/>
          <a:ext cx="5666105" cy="10064750"/>
        </a:xfrm>
        <a:prstGeom prst="rect">
          <a:avLst/>
        </a:prstGeom>
      </xdr:spPr>
    </xdr:pic>
  </etc:cellImage>
  <etc:cellImage>
    <xdr:pic>
      <xdr:nvPicPr>
        <xdr:cNvPr id="38" name="ID_7FE324CB0FF04634AAB9A25EDC629A78" descr="2df446422f89ddf3a0df226dc8354c9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189095" y="148234400"/>
          <a:ext cx="5667375" cy="10058400"/>
        </a:xfrm>
        <a:prstGeom prst="rect">
          <a:avLst/>
        </a:prstGeom>
      </xdr:spPr>
    </xdr:pic>
  </etc:cellImage>
  <etc:cellImage>
    <xdr:pic>
      <xdr:nvPicPr>
        <xdr:cNvPr id="23" name="ID_1148CEF993764D37A6D4C54D52D2CF82" descr="0a9354fd116b5b4d6c61b646cba3202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74820" y="46294675"/>
          <a:ext cx="5666105" cy="10058400"/>
        </a:xfrm>
        <a:prstGeom prst="rect">
          <a:avLst/>
        </a:prstGeom>
      </xdr:spPr>
    </xdr:pic>
  </etc:cellImage>
  <etc:cellImage>
    <xdr:pic>
      <xdr:nvPicPr>
        <xdr:cNvPr id="24" name="ID_1F49F2AF0B3746B6BE4BA817E57A7572" descr="3610e3c396f65081be70fe8cd2a762e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65295" y="51352450"/>
          <a:ext cx="5666105" cy="10058400"/>
        </a:xfrm>
        <a:prstGeom prst="rect">
          <a:avLst/>
        </a:prstGeom>
      </xdr:spPr>
    </xdr:pic>
  </etc:cellImage>
  <etc:cellImage>
    <xdr:pic>
      <xdr:nvPicPr>
        <xdr:cNvPr id="25" name="ID_6DB842DF7D334A00B43A015949C74552" descr="c856f1f5b2f3adf6a22a98fb22224b0f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65295" y="53686075"/>
          <a:ext cx="5666105" cy="10058400"/>
        </a:xfrm>
        <a:prstGeom prst="rect">
          <a:avLst/>
        </a:prstGeom>
      </xdr:spPr>
    </xdr:pic>
  </etc:cellImage>
  <etc:cellImage>
    <xdr:pic>
      <xdr:nvPicPr>
        <xdr:cNvPr id="27" name="ID_64ACC59F6B33477986AEBED941322B5F" descr="fb4b5a75654caa13c880af99837f2f7a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998595" y="67125850"/>
          <a:ext cx="5667375" cy="10058400"/>
        </a:xfrm>
        <a:prstGeom prst="rect">
          <a:avLst/>
        </a:prstGeom>
      </xdr:spPr>
    </xdr:pic>
  </etc:cellImage>
  <etc:cellImage>
    <xdr:pic>
      <xdr:nvPicPr>
        <xdr:cNvPr id="28" name="ID_F884A220FE734E73BEB16C86AEB95DFF" descr="5858804d2ad138c501150e8d01bc97b1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150995" y="71224775"/>
          <a:ext cx="5666105" cy="10058400"/>
        </a:xfrm>
        <a:prstGeom prst="rect">
          <a:avLst/>
        </a:prstGeom>
      </xdr:spPr>
    </xdr:pic>
  </etc:cellImage>
  <etc:cellImage>
    <xdr:pic>
      <xdr:nvPicPr>
        <xdr:cNvPr id="29" name="ID_ADA55DD1C4114C2FAB12EABADCCCE1BA" descr="ce93cc7e20e7bacb612b8b62838b737f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084320" y="82569050"/>
          <a:ext cx="5666105" cy="10058400"/>
        </a:xfrm>
        <a:prstGeom prst="rect">
          <a:avLst/>
        </a:prstGeom>
      </xdr:spPr>
    </xdr:pic>
  </etc:cellImage>
  <etc:cellImage>
    <xdr:pic>
      <xdr:nvPicPr>
        <xdr:cNvPr id="31" name="ID_629308DFDF69496FB8F014C018F04315" descr="81bff9c456a5dc73fc13715495c7cdc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036695" y="101466650"/>
          <a:ext cx="5666105" cy="10064750"/>
        </a:xfrm>
        <a:prstGeom prst="rect">
          <a:avLst/>
        </a:prstGeom>
      </xdr:spPr>
    </xdr:pic>
  </etc:cellImage>
  <etc:cellImage>
    <xdr:pic>
      <xdr:nvPicPr>
        <xdr:cNvPr id="32" name="ID_920A84B572D040168C14FA2AD2E1E093" descr="01e159614013a289503030f1ac43c91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189095" y="113493550"/>
          <a:ext cx="5666105" cy="10058400"/>
        </a:xfrm>
        <a:prstGeom prst="rect">
          <a:avLst/>
        </a:prstGeom>
      </xdr:spPr>
    </xdr:pic>
  </etc:cellImage>
  <etc:cellImage>
    <xdr:pic>
      <xdr:nvPicPr>
        <xdr:cNvPr id="26" name="ID_32BC4DBE10F04892B3257BF5DB5F45F9" descr="da81b3a1b05d2e9030555b629f2b418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989070" y="120837325"/>
          <a:ext cx="5666105" cy="10058400"/>
        </a:xfrm>
        <a:prstGeom prst="rect">
          <a:avLst/>
        </a:prstGeom>
      </xdr:spPr>
    </xdr:pic>
  </etc:cellImage>
  <etc:cellImage>
    <xdr:pic>
      <xdr:nvPicPr>
        <xdr:cNvPr id="21" name="ID_B8EE0C38FE0C431C86F80E8A6839FB3E" descr="c29522549c4a830f483a8ad6dbd8c1fb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284345" y="126018925"/>
          <a:ext cx="5667375" cy="10058400"/>
        </a:xfrm>
        <a:prstGeom prst="rect">
          <a:avLst/>
        </a:prstGeom>
      </xdr:spPr>
    </xdr:pic>
  </etc:cellImage>
  <etc:cellImage>
    <xdr:pic>
      <xdr:nvPicPr>
        <xdr:cNvPr id="34" name="ID_4AE0D4FC03814785A3842085FAA7CC34" descr="81bee40ff66951716aaed92ad434463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446270" y="129390775"/>
          <a:ext cx="5666105" cy="10058400"/>
        </a:xfrm>
        <a:prstGeom prst="rect">
          <a:avLst/>
        </a:prstGeom>
      </xdr:spPr>
    </xdr:pic>
  </etc:cellImage>
  <etc:cellImage>
    <xdr:pic>
      <xdr:nvPicPr>
        <xdr:cNvPr id="35" name="ID_8BD0761A289C4925AFEDE9A927F129BE" descr="871243de34ae7e439e60dc8534d519c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227195" y="136353550"/>
          <a:ext cx="5666105" cy="10061575"/>
        </a:xfrm>
        <a:prstGeom prst="rect">
          <a:avLst/>
        </a:prstGeom>
      </xdr:spPr>
    </xdr:pic>
  </etc:cellImage>
  <etc:cellImage>
    <xdr:pic>
      <xdr:nvPicPr>
        <xdr:cNvPr id="39" name="ID_36E1573862234476B4116F352E161B80" descr="1998272c2d540d2db2b095f22ef490e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341495" y="168170225"/>
          <a:ext cx="5666105" cy="10058400"/>
        </a:xfrm>
        <a:prstGeom prst="rect">
          <a:avLst/>
        </a:prstGeom>
      </xdr:spPr>
    </xdr:pic>
  </etc:cellImage>
  <etc:cellImage>
    <xdr:pic>
      <xdr:nvPicPr>
        <xdr:cNvPr id="7" name="ID_4AEBA358C0E24CAB937B71CD9E032691" descr="8bb1997eb846e760bff8caff4dec08d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124200" y="20920075"/>
          <a:ext cx="5666740" cy="10067925"/>
        </a:xfrm>
        <a:prstGeom prst="rect">
          <a:avLst/>
        </a:prstGeom>
      </xdr:spPr>
    </xdr:pic>
  </etc:cellImage>
  <etc:cellImage>
    <xdr:pic>
      <xdr:nvPicPr>
        <xdr:cNvPr id="11" name="ID_00621DF428844B90AAEE01DF8FAF8309" descr="def667ef393af4440d6f75c45ae96df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190875" y="23358475"/>
          <a:ext cx="5668010" cy="10061575"/>
        </a:xfrm>
        <a:prstGeom prst="rect">
          <a:avLst/>
        </a:prstGeom>
      </xdr:spPr>
    </xdr:pic>
  </etc:cellImage>
  <etc:cellImage>
    <xdr:pic>
      <xdr:nvPicPr>
        <xdr:cNvPr id="40" name="ID_30D0A20D592940D4A7787922B4926EE4" descr="7241a6dd89d3282b87f2bf361e08539d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2895600" y="24136350"/>
          <a:ext cx="5668010" cy="10061575"/>
        </a:xfrm>
        <a:prstGeom prst="rect">
          <a:avLst/>
        </a:prstGeom>
      </xdr:spPr>
    </xdr:pic>
  </etc:cellImage>
  <etc:cellImage>
    <xdr:pic>
      <xdr:nvPicPr>
        <xdr:cNvPr id="41" name="ID_6F4D822016FD45FC8AD3DA4C90B9D8D7" descr="185ef9bd4b7927997c47a58fb73e2fef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895600" y="24577675"/>
          <a:ext cx="566801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<sst xmlns="http://schemas.openxmlformats.org/spreadsheetml/2006/main" count="5114" uniqueCount="140">
  <si>
    <t>V Below BD Inventory sticks in stock list</t>
  </si>
  <si>
    <t>IN STOCK LIST</t>
  </si>
  <si>
    <t>SIZE</t>
  </si>
  <si>
    <t>colour</t>
  </si>
  <si>
    <t xml:space="preserve">curve </t>
  </si>
  <si>
    <t>FLEX</t>
  </si>
  <si>
    <t>R/L</t>
  </si>
  <si>
    <t>Qty In stock</t>
  </si>
  <si>
    <t>Ag5nt</t>
  </si>
  <si>
    <t>youth</t>
  </si>
  <si>
    <t>P92</t>
  </si>
  <si>
    <t>R</t>
  </si>
  <si>
    <t>134cm</t>
  </si>
  <si>
    <t>L</t>
  </si>
  <si>
    <t>junior</t>
  </si>
  <si>
    <t>149cm</t>
  </si>
  <si>
    <t>INTER</t>
  </si>
  <si>
    <t>157cm</t>
  </si>
  <si>
    <t>senior</t>
  </si>
  <si>
    <t>165cm</t>
  </si>
  <si>
    <t>P28</t>
  </si>
  <si>
    <t>P02</t>
  </si>
  <si>
    <t>P92M</t>
  </si>
  <si>
    <t xml:space="preserve">PROTO  black </t>
  </si>
  <si>
    <t>P28M</t>
  </si>
  <si>
    <t>132cm</t>
  </si>
  <si>
    <t>PROTO golden</t>
  </si>
  <si>
    <t>INT</t>
  </si>
  <si>
    <t>P90TM</t>
  </si>
  <si>
    <t>P88</t>
  </si>
  <si>
    <t>PM9</t>
  </si>
  <si>
    <t>P91</t>
  </si>
  <si>
    <t>168CM</t>
  </si>
  <si>
    <t>int</t>
  </si>
  <si>
    <t xml:space="preserve">PROTO  WHITE </t>
  </si>
  <si>
    <t>P91A</t>
  </si>
  <si>
    <t>Hyperlite2</t>
  </si>
  <si>
    <t>150cm</t>
  </si>
  <si>
    <t>160cm</t>
  </si>
  <si>
    <t>170cm</t>
  </si>
  <si>
    <t>tracer  blue</t>
  </si>
  <si>
    <t>170CM</t>
  </si>
  <si>
    <t>FT6 pro</t>
  </si>
  <si>
    <t>P29</t>
  </si>
  <si>
    <t>168cm</t>
  </si>
  <si>
    <t>175CM</t>
  </si>
  <si>
    <t>Trigger 9 pro</t>
  </si>
  <si>
    <t xml:space="preserve"> XFpro</t>
  </si>
  <si>
    <t>FT8 pro  silvery</t>
  </si>
  <si>
    <t>160CM</t>
  </si>
  <si>
    <t>FT7 pro  red</t>
  </si>
  <si>
    <t>175cm</t>
  </si>
  <si>
    <t>FT7 pro  gray</t>
  </si>
  <si>
    <t>FT7 pro  blue</t>
  </si>
  <si>
    <t>GHOST</t>
  </si>
  <si>
    <t>vizion</t>
  </si>
  <si>
    <t>P29+1/4</t>
  </si>
  <si>
    <t>P28+1/4</t>
  </si>
  <si>
    <t>TWITCH BLUE</t>
  </si>
  <si>
    <t>150CM</t>
  </si>
  <si>
    <t>TWITCH pink=Ocean drive</t>
  </si>
  <si>
    <t>TWITCH purple</t>
  </si>
  <si>
    <t>165CM</t>
  </si>
  <si>
    <t>Hyperlite2 goalie stick</t>
  </si>
  <si>
    <t>P31</t>
  </si>
  <si>
    <t xml:space="preserve"> 18k black stick 300g</t>
  </si>
  <si>
    <t>jr</t>
  </si>
  <si>
    <t xml:space="preserve"> 18k black stick 384.6g</t>
  </si>
  <si>
    <t>167cm</t>
  </si>
  <si>
    <t xml:space="preserve"> 18k black stick 401.9g</t>
  </si>
  <si>
    <t xml:space="preserve"> 18k black stick 367.6g</t>
  </si>
  <si>
    <t xml:space="preserve"> 18k black stick 400.5g</t>
  </si>
  <si>
    <t xml:space="preserve"> 18k black stick 387.7g</t>
  </si>
  <si>
    <t xml:space="preserve"> 18k black stick 369.6g</t>
  </si>
  <si>
    <t xml:space="preserve"> 18k black stick 391.1g</t>
  </si>
  <si>
    <t xml:space="preserve"> 18k black stick 383.3g</t>
  </si>
  <si>
    <t xml:space="preserve"> 18k black stick 394.9g</t>
  </si>
  <si>
    <t xml:space="preserve"> 18k black stick 384g</t>
  </si>
  <si>
    <t xml:space="preserve"> 18k black stick 380g</t>
  </si>
  <si>
    <t xml:space="preserve"> 18k black stick 382.5g</t>
  </si>
  <si>
    <t xml:space="preserve"> 18k black stick 395.7g</t>
  </si>
  <si>
    <t xml:space="preserve"> 18k black stick 350g</t>
  </si>
  <si>
    <t>18k surface unbranded stick(400g)</t>
  </si>
  <si>
    <t>18k surface unbranded stick(315g)</t>
  </si>
  <si>
    <t>159CM</t>
  </si>
  <si>
    <t>Р92</t>
  </si>
  <si>
    <t>18k surface unbranded stick(390g)</t>
  </si>
  <si>
    <t>SR</t>
  </si>
  <si>
    <t>Р28</t>
  </si>
  <si>
    <t>JR</t>
  </si>
  <si>
    <t>18k surface unbranded stick(295g)</t>
  </si>
  <si>
    <t>YTH</t>
  </si>
  <si>
    <t>beads blade  unbranded 18k black stick 401g</t>
  </si>
  <si>
    <t>beads blade  unbranded 18k black stick 397.5g</t>
  </si>
  <si>
    <t xml:space="preserve">Below green cover senior flex and length is inter length </t>
  </si>
  <si>
    <t>HP2</t>
  </si>
  <si>
    <t>AG5</t>
  </si>
  <si>
    <t>158cm</t>
  </si>
  <si>
    <t>proto white</t>
  </si>
  <si>
    <t>XF</t>
  </si>
  <si>
    <t>FT6</t>
  </si>
  <si>
    <t>F</t>
  </si>
  <si>
    <t>proto black</t>
  </si>
  <si>
    <t>black stick</t>
  </si>
  <si>
    <t xml:space="preserve"> V Below F Inventory sticks in stock list</t>
  </si>
  <si>
    <t>ag5tn</t>
  </si>
  <si>
    <t>AS6</t>
  </si>
  <si>
    <t>SYNC</t>
  </si>
  <si>
    <t>p28</t>
  </si>
  <si>
    <t xml:space="preserve">PROTO black  </t>
  </si>
  <si>
    <t>ULTRA SONIC goalie stick</t>
  </si>
  <si>
    <t>Math goalie stick</t>
  </si>
  <si>
    <t>Below ULTR SOIC hockey glove in stock list</t>
  </si>
  <si>
    <t>SIZE(inches)</t>
  </si>
  <si>
    <t>颜色Color</t>
  </si>
  <si>
    <t>qty/pair</t>
  </si>
  <si>
    <t>blue white</t>
  </si>
  <si>
    <t>black red</t>
  </si>
  <si>
    <t>black white</t>
  </si>
  <si>
    <t>black</t>
  </si>
  <si>
    <t xml:space="preserve">Total </t>
  </si>
  <si>
    <t>V Below HT Inventory sticks in stock list</t>
  </si>
  <si>
    <t>169CM</t>
  </si>
  <si>
    <t>FT8 pro  orange red</t>
  </si>
  <si>
    <t>161.5CM</t>
  </si>
  <si>
    <t>FT8 pro  BLUE</t>
  </si>
  <si>
    <t>FT8 pro  GREEN</t>
  </si>
  <si>
    <t>FT8 pro  silvery gray</t>
  </si>
  <si>
    <t>Bauer  flylite standard color</t>
  </si>
  <si>
    <t>Bauer Flylite red 3K</t>
  </si>
  <si>
    <t>Trigger 10 pro gray</t>
  </si>
  <si>
    <t>trigger 10 pro standard color</t>
  </si>
  <si>
    <t>proto2 black</t>
  </si>
  <si>
    <t>proto2 purple</t>
  </si>
  <si>
    <t>proto2 pink</t>
  </si>
  <si>
    <t>proto2 white</t>
  </si>
  <si>
    <t>proto2 RED</t>
  </si>
  <si>
    <t>proto2 BLUE</t>
  </si>
  <si>
    <t>149CM</t>
  </si>
  <si>
    <t>Flylite goalie stick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</si>
</sst>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Arial"/>
      <charset val="204"/>
    </font>
    <font>
      <sz val="11"/>
      <color theme="1"/>
      <name val="方正大黑体_GBK"/>
      <charset val="134"/>
    </font>
    <font>
      <sz val="12"/>
      <name val="方正大黑体_GBK"/>
      <charset val="134"/>
    </font>
    <font>
      <b/>
      <sz val="9"/>
      <name val="方正大黑体_GBK"/>
      <charset val="134"/>
    </font>
    <font>
      <sz val="9"/>
      <name val="方正大黑体_GBK"/>
      <charset val="134"/>
    </font>
    <font>
      <sz val="9"/>
      <color theme="1"/>
      <name val="方正大黑体_GBK"/>
      <charset val="134"/>
    </font>
    <font>
      <b/>
      <sz val="11"/>
      <color theme="1"/>
      <name val="方正大黑体_GBK"/>
      <charset val="134"/>
    </font>
    <font>
      <sz val="14"/>
      <name val="方正大黑体_GBK"/>
      <charset val="134"/>
    </font>
    <font>
      <sz val="11"/>
      <name val="方正大黑体_GBK"/>
      <charset val="134"/>
    </font>
    <font>
      <sz val="11"/>
      <color theme="1"/>
      <name val="宋体"/>
      <charset val="134"/>
      <scheme val="minor"/>
    </font>
    <font>
      <b/>
      <sz val="14"/>
      <name val="Arial"/>
      <charset val="0"/>
    </font>
    <font>
      <b/>
      <sz val="14"/>
      <name val="SimSun"/>
      <charset val="134"/>
    </font>
    <font>
      <b/>
      <sz val="14"/>
      <color rgb="FF000000"/>
      <name val="Arial"/>
      <charset val="0"/>
    </font>
    <font>
      <b/>
      <sz val="6"/>
      <color theme="1"/>
      <name val="方正大黑体_GBK"/>
      <charset val="134"/>
    </font>
    <font>
      <b/>
      <sz val="12"/>
      <name val="方正大黑体_GBK"/>
      <charset val="134"/>
    </font>
    <font>
      <b/>
      <sz val="9"/>
      <color theme="1"/>
      <name val="方正大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1515854365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3408001953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340800195319"/>
        <bgColor indexed="64"/>
      </patternFill>
    </fill>
    <fill>
      <patternFill patternType="solid">
        <fgColor theme="9" tint="0.3992126224555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5" tint="0.39915158543656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645985290078"/>
        <bgColor indexed="64"/>
      </patternFill>
    </fill>
    <fill>
      <patternFill patternType="solid">
        <fgColor theme="8" tint="0.39963988158818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399090548417615"/>
        <bgColor indexed="64"/>
      </patternFill>
    </fill>
    <fill>
      <patternFill patternType="solid">
        <fgColor theme="3" tint="0.3991210669270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5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15" applyNumberFormat="0" applyAlignment="0" applyProtection="0">
      <alignment vertical="center"/>
    </xf>
    <xf numFmtId="0" fontId="25" fillId="27" borderId="16" applyNumberFormat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27" fillId="28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9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7" fillId="3" borderId="6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3" borderId="7" xfId="49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3" borderId="8" xfId="49" applyFont="1" applyFill="1" applyBorder="1" applyAlignment="1">
      <alignment horizontal="center" vertical="center" wrapText="1"/>
    </xf>
    <xf numFmtId="0" fontId="7" fillId="3" borderId="2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12" borderId="7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18" borderId="7" xfId="0" applyFont="1" applyFill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center" vertical="center"/>
    </xf>
    <xf numFmtId="0" fontId="2" fillId="18" borderId="6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7" xfId="0" applyFont="1" applyFill="1" applyBorder="1" applyAlignment="1">
      <alignment horizontal="center" vertical="center"/>
    </xf>
    <xf numFmtId="0" fontId="2" fillId="18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left" vertical="center" wrapText="1"/>
    </xf>
    <xf numFmtId="0" fontId="2" fillId="19" borderId="2" xfId="0" applyFont="1" applyFill="1" applyBorder="1" applyAlignment="1">
      <alignment horizontal="center" vertical="center"/>
    </xf>
    <xf numFmtId="0" fontId="2" fillId="19" borderId="2" xfId="0" applyFont="1" applyFill="1" applyBorder="1" applyAlignment="1">
      <alignment horizontal="left" vertical="center"/>
    </xf>
    <xf numFmtId="0" fontId="2" fillId="19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0" borderId="6" xfId="0" applyFont="1" applyFill="1" applyBorder="1" applyAlignment="1">
      <alignment horizontal="center" vertical="center" wrapText="1"/>
    </xf>
    <xf numFmtId="0" fontId="6" fillId="20" borderId="2" xfId="0" applyFont="1" applyFill="1" applyBorder="1" applyAlignment="1">
      <alignment horizontal="center" vertical="center"/>
    </xf>
    <xf numFmtId="0" fontId="2" fillId="20" borderId="2" xfId="0" applyFont="1" applyFill="1" applyBorder="1" applyAlignment="1">
      <alignment horizontal="center" vertical="center" wrapText="1"/>
    </xf>
    <xf numFmtId="0" fontId="2" fillId="20" borderId="3" xfId="0" applyFont="1" applyFill="1" applyBorder="1" applyAlignment="1">
      <alignment horizontal="center" vertical="center" wrapText="1"/>
    </xf>
    <xf numFmtId="0" fontId="2" fillId="20" borderId="7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1" borderId="6" xfId="0" applyFont="1" applyFill="1" applyBorder="1" applyAlignment="1">
      <alignment horizontal="center" vertical="center" wrapText="1"/>
    </xf>
    <xf numFmtId="0" fontId="2" fillId="21" borderId="2" xfId="0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center" vertical="center" wrapText="1"/>
    </xf>
    <xf numFmtId="0" fontId="2" fillId="21" borderId="3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center" wrapText="1"/>
    </xf>
    <xf numFmtId="0" fontId="2" fillId="21" borderId="8" xfId="0" applyFont="1" applyFill="1" applyBorder="1" applyAlignment="1">
      <alignment horizontal="center" vertical="center" wrapText="1"/>
    </xf>
    <xf numFmtId="0" fontId="2" fillId="21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center" vertical="center" wrapText="1"/>
    </xf>
    <xf numFmtId="0" fontId="2" fillId="22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6" fillId="22" borderId="8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6" fillId="19" borderId="6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/>
    </xf>
    <xf numFmtId="0" fontId="14" fillId="19" borderId="6" xfId="0" applyFont="1" applyFill="1" applyBorder="1" applyAlignment="1">
      <alignment horizontal="center" vertical="center"/>
    </xf>
    <xf numFmtId="0" fontId="6" fillId="19" borderId="7" xfId="0" applyFont="1" applyFill="1" applyBorder="1" applyAlignment="1">
      <alignment horizontal="center" vertical="center" wrapText="1"/>
    </xf>
    <xf numFmtId="0" fontId="14" fillId="19" borderId="8" xfId="0" applyFont="1" applyFill="1" applyBorder="1" applyAlignment="1">
      <alignment horizontal="center" vertical="center"/>
    </xf>
    <xf numFmtId="0" fontId="14" fillId="19" borderId="7" xfId="0" applyFont="1" applyFill="1" applyBorder="1" applyAlignment="1">
      <alignment horizontal="center" vertical="center"/>
    </xf>
    <xf numFmtId="0" fontId="6" fillId="19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3" borderId="6" xfId="0" applyFont="1" applyFill="1" applyBorder="1" applyAlignment="1">
      <alignment horizontal="center" vertical="center" wrapText="1"/>
    </xf>
    <xf numFmtId="0" fontId="6" fillId="23" borderId="2" xfId="0" applyFont="1" applyFill="1" applyBorder="1" applyAlignment="1">
      <alignment horizontal="center" vertical="center"/>
    </xf>
    <xf numFmtId="0" fontId="6" fillId="23" borderId="6" xfId="0" applyFont="1" applyFill="1" applyBorder="1" applyAlignment="1">
      <alignment horizontal="center" vertical="center"/>
    </xf>
    <xf numFmtId="0" fontId="6" fillId="23" borderId="3" xfId="0" applyFont="1" applyFill="1" applyBorder="1" applyAlignment="1">
      <alignment horizontal="center" vertical="center"/>
    </xf>
    <xf numFmtId="0" fontId="6" fillId="23" borderId="7" xfId="0" applyFont="1" applyFill="1" applyBorder="1" applyAlignment="1">
      <alignment horizontal="center" vertical="center" wrapText="1"/>
    </xf>
    <xf numFmtId="0" fontId="6" fillId="23" borderId="7" xfId="0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/>
    </xf>
    <xf numFmtId="0" fontId="6" fillId="24" borderId="6" xfId="0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center" vertical="center"/>
    </xf>
    <xf numFmtId="0" fontId="6" fillId="23" borderId="8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20" borderId="6" xfId="0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1" borderId="6" xfId="0" applyFont="1" applyFill="1" applyBorder="1" applyAlignment="1">
      <alignment horizontal="center" vertical="center"/>
    </xf>
    <xf numFmtId="0" fontId="2" fillId="21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center" vertical="center"/>
    </xf>
    <xf numFmtId="0" fontId="6" fillId="19" borderId="6" xfId="0" applyFont="1" applyFill="1" applyBorder="1" applyAlignment="1">
      <alignment horizontal="center" vertical="center"/>
    </xf>
    <xf numFmtId="0" fontId="6" fillId="19" borderId="7" xfId="0" applyFont="1" applyFill="1" applyBorder="1" applyAlignment="1">
      <alignment horizontal="center" vertical="center"/>
    </xf>
    <xf numFmtId="0" fontId="6" fillId="19" borderId="8" xfId="0" applyFont="1" applyFill="1" applyBorder="1" applyAlignment="1">
      <alignment horizontal="center" vertical="center"/>
    </xf>
    <xf numFmtId="0" fontId="6" fillId="23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8" Type="http://schemas.openxmlformats.org/officeDocument/2006/relationships/image" Target="media/image47.jpeg"/><Relationship Id="rId47" Type="http://schemas.openxmlformats.org/officeDocument/2006/relationships/image" Target="media/image46.jpeg"/><Relationship Id="rId46" Type="http://schemas.openxmlformats.org/officeDocument/2006/relationships/image" Target="media/image45.jpeg"/><Relationship Id="rId45" Type="http://schemas.openxmlformats.org/officeDocument/2006/relationships/image" Target="media/image44.jpeg"/><Relationship Id="rId44" Type="http://schemas.openxmlformats.org/officeDocument/2006/relationships/image" Target="media/image43.jpeg"/><Relationship Id="rId43" Type="http://schemas.openxmlformats.org/officeDocument/2006/relationships/image" Target="media/image42.jpeg"/><Relationship Id="rId42" Type="http://schemas.openxmlformats.org/officeDocument/2006/relationships/image" Target="media/image41.jpeg"/><Relationship Id="rId41" Type="http://schemas.openxmlformats.org/officeDocument/2006/relationships/image" Target="media/image40.jpeg"/><Relationship Id="rId40" Type="http://schemas.openxmlformats.org/officeDocument/2006/relationships/image" Target="media/image39.jpeg"/><Relationship Id="rId4" Type="http://schemas.openxmlformats.org/officeDocument/2006/relationships/image" Target="media/image3.png"/><Relationship Id="rId39" Type="http://schemas.openxmlformats.org/officeDocument/2006/relationships/image" Target="media/image38.jpeg"/><Relationship Id="rId38" Type="http://schemas.openxmlformats.org/officeDocument/2006/relationships/image" Target="media/image37.jpeg"/><Relationship Id="rId37" Type="http://schemas.openxmlformats.org/officeDocument/2006/relationships/image" Target="media/image36.jpeg"/><Relationship Id="rId36" Type="http://schemas.openxmlformats.org/officeDocument/2006/relationships/image" Target="media/image35.jpeg"/><Relationship Id="rId35" Type="http://schemas.openxmlformats.org/officeDocument/2006/relationships/image" Target="media/image34.jpeg"/><Relationship Id="rId34" Type="http://schemas.openxmlformats.org/officeDocument/2006/relationships/image" Target="media/image33.jpeg"/><Relationship Id="rId33" Type="http://schemas.openxmlformats.org/officeDocument/2006/relationships/image" Target="media/image32.jpeg"/><Relationship Id="rId32" Type="http://schemas.openxmlformats.org/officeDocument/2006/relationships/image" Target="media/image31.jpeg"/><Relationship Id="rId31" Type="http://schemas.openxmlformats.org/officeDocument/2006/relationships/image" Target="media/image30.jpeg"/><Relationship Id="rId30" Type="http://schemas.openxmlformats.org/officeDocument/2006/relationships/image" Target="media/image29.jpeg"/><Relationship Id="rId3" Type="http://schemas.openxmlformats.org/officeDocument/2006/relationships/image" Target="media/image2.png"/><Relationship Id="rId29" Type="http://schemas.openxmlformats.org/officeDocument/2006/relationships/image" Target="media/image28.jpeg"/><Relationship Id="rId28" Type="http://schemas.openxmlformats.org/officeDocument/2006/relationships/image" Target="media/image27.jpeg"/><Relationship Id="rId27" Type="http://schemas.openxmlformats.org/officeDocument/2006/relationships/image" Target="media/image26.jpe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jpeg"/><Relationship Id="rId16" Type="http://schemas.openxmlformats.org/officeDocument/2006/relationships/image" Target="media/image15.jpeg"/><Relationship Id="rId15" Type="http://schemas.openxmlformats.org/officeDocument/2006/relationships/image" Target="media/image14.pn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133</xdr:row>
      <xdr:rowOff>0</xdr:rowOff>
    </xdr:from>
    <xdr:ext cx="1823720" cy="7711440"/>
    <xdr:grpSp>
      <xdr:nvGrpSpPr>
        <xdr:cNvPr id="254" name="group254"/>
        <xdr:cNvGrpSpPr/>
      </xdr:nvGrpSpPr>
      <xdr:grpSpPr>
        <a:xfrm>
          <a:off x="7307580" y="26196925"/>
          <a:ext cx="1823720" cy="7711440"/>
          <a:chOff x="0" y="0"/>
          <a:chExt cx="1823085" cy="8082912"/>
        </a:xfrm>
      </xdr:grpSpPr>
      <xdr:sp>
        <xdr:nvSpPr>
          <xdr:cNvPr id="2" name="textbox1"/>
          <xdr:cNvSpPr txBox="1"/>
        </xdr:nvSpPr>
        <xdr:spPr>
          <a:xfrm>
            <a:off x="0" y="0"/>
            <a:ext cx="909320" cy="53467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00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</xdr:txBody>
      </xdr:sp>
      <xdr:sp>
        <xdr:nvSpPr>
          <xdr:cNvPr id="5" name="textbox5"/>
          <xdr:cNvSpPr txBox="1"/>
        </xdr:nvSpPr>
        <xdr:spPr>
          <a:xfrm>
            <a:off x="909955" y="0"/>
            <a:ext cx="913764" cy="17653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6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0" name="textbox10"/>
          <xdr:cNvSpPr txBox="1"/>
        </xdr:nvSpPr>
        <xdr:spPr>
          <a:xfrm>
            <a:off x="909955" y="177164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5" name="textbox15"/>
          <xdr:cNvSpPr txBox="1"/>
        </xdr:nvSpPr>
        <xdr:spPr>
          <a:xfrm>
            <a:off x="909955" y="352425"/>
            <a:ext cx="913764" cy="18288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7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0" name="textbox20"/>
          <xdr:cNvSpPr txBox="1"/>
        </xdr:nvSpPr>
        <xdr:spPr>
          <a:xfrm>
            <a:off x="0" y="535305"/>
            <a:ext cx="909320" cy="21037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2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3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3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3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3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3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9000"/>
              </a:lnSpc>
            </a:pPr>
            <a:endParaRPr sz="1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27660" algn="l" rtl="0" eaLnBrk="0">
              <a:lnSpc>
                <a:spcPct val="77000"/>
              </a:lnSpc>
            </a:pPr>
            <a:r>
              <a:rPr sz="1100" kern="0" spc="-1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P92M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5" name="textbox25"/>
          <xdr:cNvSpPr txBox="1"/>
        </xdr:nvSpPr>
        <xdr:spPr>
          <a:xfrm>
            <a:off x="909955" y="53530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0" name="textbox30"/>
          <xdr:cNvSpPr txBox="1"/>
        </xdr:nvSpPr>
        <xdr:spPr>
          <a:xfrm>
            <a:off x="909955" y="71056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5" name="textbox35"/>
          <xdr:cNvSpPr txBox="1"/>
        </xdr:nvSpPr>
        <xdr:spPr>
          <a:xfrm>
            <a:off x="909955" y="88582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75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0" name="textbox40"/>
          <xdr:cNvSpPr txBox="1"/>
        </xdr:nvSpPr>
        <xdr:spPr>
          <a:xfrm>
            <a:off x="909955" y="106108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75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5" name="textbox45"/>
          <xdr:cNvSpPr txBox="1"/>
        </xdr:nvSpPr>
        <xdr:spPr>
          <a:xfrm>
            <a:off x="909955" y="1236344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0" name="textbox50"/>
          <xdr:cNvSpPr txBox="1"/>
        </xdr:nvSpPr>
        <xdr:spPr>
          <a:xfrm>
            <a:off x="909955" y="141160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5" name="textbox55"/>
          <xdr:cNvSpPr txBox="1"/>
        </xdr:nvSpPr>
        <xdr:spPr>
          <a:xfrm>
            <a:off x="909955" y="1586864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0" name="textbox60"/>
          <xdr:cNvSpPr txBox="1"/>
        </xdr:nvSpPr>
        <xdr:spPr>
          <a:xfrm>
            <a:off x="909955" y="176212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5" name="textbox65"/>
          <xdr:cNvSpPr txBox="1"/>
        </xdr:nvSpPr>
        <xdr:spPr>
          <a:xfrm>
            <a:off x="909955" y="193738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0" name="textbox70"/>
          <xdr:cNvSpPr txBox="1"/>
        </xdr:nvSpPr>
        <xdr:spPr>
          <a:xfrm>
            <a:off x="909955" y="2112645"/>
            <a:ext cx="913764" cy="17589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4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5" name="textbox75"/>
          <xdr:cNvSpPr txBox="1"/>
        </xdr:nvSpPr>
        <xdr:spPr>
          <a:xfrm>
            <a:off x="909955" y="2288539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95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0" name="textbox80"/>
          <xdr:cNvSpPr txBox="1"/>
        </xdr:nvSpPr>
        <xdr:spPr>
          <a:xfrm>
            <a:off x="909955" y="2463800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95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5" name="textbox85"/>
          <xdr:cNvSpPr txBox="1"/>
        </xdr:nvSpPr>
        <xdr:spPr>
          <a:xfrm>
            <a:off x="0" y="2639060"/>
            <a:ext cx="909320" cy="175260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1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1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2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2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7000"/>
              </a:lnSpc>
            </a:pPr>
            <a:endParaRPr sz="1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2585" algn="l" rtl="0" eaLnBrk="0">
              <a:lnSpc>
                <a:spcPct val="77000"/>
              </a:lnSpc>
            </a:pPr>
            <a:r>
              <a:rPr sz="1100" kern="0" spc="-1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P91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90" name="textbox90"/>
          <xdr:cNvSpPr txBox="1"/>
        </xdr:nvSpPr>
        <xdr:spPr>
          <a:xfrm>
            <a:off x="909955" y="2639060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95" name="textbox95"/>
          <xdr:cNvSpPr txBox="1"/>
        </xdr:nvSpPr>
        <xdr:spPr>
          <a:xfrm>
            <a:off x="909955" y="2814320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00" name="textbox100"/>
          <xdr:cNvSpPr txBox="1"/>
        </xdr:nvSpPr>
        <xdr:spPr>
          <a:xfrm>
            <a:off x="909955" y="2989579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75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05" name="textbox105"/>
          <xdr:cNvSpPr txBox="1"/>
        </xdr:nvSpPr>
        <xdr:spPr>
          <a:xfrm>
            <a:off x="909955" y="3164839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75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10" name="textbox110"/>
          <xdr:cNvSpPr txBox="1"/>
        </xdr:nvSpPr>
        <xdr:spPr>
          <a:xfrm>
            <a:off x="909955" y="3340100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15" name="textbox115"/>
          <xdr:cNvSpPr txBox="1"/>
        </xdr:nvSpPr>
        <xdr:spPr>
          <a:xfrm>
            <a:off x="909955" y="3515359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20" name="textbox120"/>
          <xdr:cNvSpPr txBox="1"/>
        </xdr:nvSpPr>
        <xdr:spPr>
          <a:xfrm>
            <a:off x="909955" y="3690620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25" name="textbox125"/>
          <xdr:cNvSpPr txBox="1"/>
        </xdr:nvSpPr>
        <xdr:spPr>
          <a:xfrm>
            <a:off x="909955" y="3865879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30" name="textbox130"/>
          <xdr:cNvSpPr txBox="1"/>
        </xdr:nvSpPr>
        <xdr:spPr>
          <a:xfrm>
            <a:off x="909955" y="4040504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35" name="textbox135"/>
          <xdr:cNvSpPr txBox="1"/>
        </xdr:nvSpPr>
        <xdr:spPr>
          <a:xfrm>
            <a:off x="909955" y="421576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40" name="textbox140"/>
          <xdr:cNvSpPr txBox="1"/>
        </xdr:nvSpPr>
        <xdr:spPr>
          <a:xfrm>
            <a:off x="0" y="4391659"/>
            <a:ext cx="909320" cy="262890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07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7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7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7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7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7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8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8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2585" algn="l" rtl="0" eaLnBrk="0">
              <a:lnSpc>
                <a:spcPct val="77000"/>
              </a:lnSpc>
              <a:spcBef>
                <a:spcPts val="5"/>
              </a:spcBef>
            </a:pPr>
            <a:r>
              <a:rPr sz="1100" kern="0" spc="-1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P28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45" name="textbox145"/>
          <xdr:cNvSpPr txBox="1"/>
        </xdr:nvSpPr>
        <xdr:spPr>
          <a:xfrm>
            <a:off x="909955" y="439102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50" name="textbox150"/>
          <xdr:cNvSpPr txBox="1"/>
        </xdr:nvSpPr>
        <xdr:spPr>
          <a:xfrm>
            <a:off x="909955" y="4566284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55" name="textbox155"/>
          <xdr:cNvSpPr txBox="1"/>
        </xdr:nvSpPr>
        <xdr:spPr>
          <a:xfrm>
            <a:off x="909955" y="474154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75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60" name="textbox160"/>
          <xdr:cNvSpPr txBox="1"/>
        </xdr:nvSpPr>
        <xdr:spPr>
          <a:xfrm>
            <a:off x="909955" y="4916804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75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65" name="textbox165"/>
          <xdr:cNvSpPr txBox="1"/>
        </xdr:nvSpPr>
        <xdr:spPr>
          <a:xfrm>
            <a:off x="909955" y="509206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70" name="textbox170"/>
          <xdr:cNvSpPr txBox="1"/>
        </xdr:nvSpPr>
        <xdr:spPr>
          <a:xfrm>
            <a:off x="909955" y="526732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75" name="textbox175"/>
          <xdr:cNvSpPr txBox="1"/>
        </xdr:nvSpPr>
        <xdr:spPr>
          <a:xfrm>
            <a:off x="909955" y="5442584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80" name="textbox180"/>
          <xdr:cNvSpPr txBox="1"/>
        </xdr:nvSpPr>
        <xdr:spPr>
          <a:xfrm>
            <a:off x="909955" y="561784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85" name="textbox185"/>
          <xdr:cNvSpPr txBox="1"/>
        </xdr:nvSpPr>
        <xdr:spPr>
          <a:xfrm>
            <a:off x="909955" y="5793104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90" name="textbox190"/>
          <xdr:cNvSpPr txBox="1"/>
        </xdr:nvSpPr>
        <xdr:spPr>
          <a:xfrm>
            <a:off x="909955" y="596836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195" name="textbox195"/>
          <xdr:cNvSpPr txBox="1"/>
        </xdr:nvSpPr>
        <xdr:spPr>
          <a:xfrm>
            <a:off x="909955" y="614362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00" name="textbox200"/>
          <xdr:cNvSpPr txBox="1"/>
        </xdr:nvSpPr>
        <xdr:spPr>
          <a:xfrm>
            <a:off x="909955" y="6318884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95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05" name="textbox205"/>
          <xdr:cNvSpPr txBox="1"/>
        </xdr:nvSpPr>
        <xdr:spPr>
          <a:xfrm>
            <a:off x="909955" y="649414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68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95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10" name="textbox210"/>
          <xdr:cNvSpPr txBox="1"/>
        </xdr:nvSpPr>
        <xdr:spPr>
          <a:xfrm>
            <a:off x="909955" y="666940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714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102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15" name="textbox215"/>
          <xdr:cNvSpPr txBox="1"/>
        </xdr:nvSpPr>
        <xdr:spPr>
          <a:xfrm>
            <a:off x="909955" y="684466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7147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102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20" name="textbox220"/>
          <xdr:cNvSpPr txBox="1"/>
        </xdr:nvSpPr>
        <xdr:spPr>
          <a:xfrm>
            <a:off x="0" y="7020559"/>
            <a:ext cx="909320" cy="106299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00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</xdr:txBody>
      </xdr:sp>
      <xdr:sp>
        <xdr:nvSpPr>
          <xdr:cNvPr id="224" name="textbox224"/>
          <xdr:cNvSpPr txBox="1"/>
        </xdr:nvSpPr>
        <xdr:spPr>
          <a:xfrm>
            <a:off x="909955" y="701992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29" name="textbox229"/>
          <xdr:cNvSpPr txBox="1"/>
        </xdr:nvSpPr>
        <xdr:spPr>
          <a:xfrm>
            <a:off x="909955" y="7195184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34" name="textbox234"/>
          <xdr:cNvSpPr txBox="1"/>
        </xdr:nvSpPr>
        <xdr:spPr>
          <a:xfrm>
            <a:off x="909955" y="7370444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75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39" name="textbox239"/>
          <xdr:cNvSpPr txBox="1"/>
        </xdr:nvSpPr>
        <xdr:spPr>
          <a:xfrm>
            <a:off x="909955" y="754570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75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44" name="textbox244"/>
          <xdr:cNvSpPr txBox="1"/>
        </xdr:nvSpPr>
        <xdr:spPr>
          <a:xfrm>
            <a:off x="909955" y="7720965"/>
            <a:ext cx="913764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49" name="textbox249"/>
          <xdr:cNvSpPr txBox="1"/>
        </xdr:nvSpPr>
        <xdr:spPr>
          <a:xfrm>
            <a:off x="909955" y="7896225"/>
            <a:ext cx="913764" cy="18668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4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9415" algn="l" rtl="0" eaLnBrk="0">
              <a:lnSpc>
                <a:spcPct val="77000"/>
              </a:lnSpc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" name="path"/>
          <xdr:cNvSpPr txBox="1"/>
        </xdr:nvSpPr>
        <xdr:spPr>
          <a:xfrm>
            <a:off x="0" y="0"/>
            <a:ext cx="9525" cy="534670"/>
          </a:xfrm>
          <a:custGeom>
            <a:avLst/>
            <a:gdLst/>
            <a:ahLst/>
            <a:cxnLst/>
            <a:rect l="0" t="0" r="0" b="0"/>
            <a:pathLst>
              <a:path w="1420" h="840">
                <a:moveTo>
                  <a:pt x="0" y="84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" name="path"/>
          <xdr:cNvSpPr txBox="1"/>
        </xdr:nvSpPr>
        <xdr:spPr>
          <a:xfrm>
            <a:off x="0" y="534670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84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" name="path"/>
          <xdr:cNvSpPr txBox="1"/>
        </xdr:nvSpPr>
        <xdr:spPr>
          <a:xfrm>
            <a:off x="909320" y="0"/>
            <a:ext cx="9525" cy="534670"/>
          </a:xfrm>
          <a:custGeom>
            <a:avLst/>
            <a:gdLst/>
            <a:ahLst/>
            <a:cxnLst/>
            <a:rect l="0" t="0" r="0" b="0"/>
            <a:pathLst>
              <a:path w="1420" h="840">
                <a:moveTo>
                  <a:pt x="1420" y="84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" name="path"/>
          <xdr:cNvSpPr txBox="1"/>
        </xdr:nvSpPr>
        <xdr:spPr>
          <a:xfrm>
            <a:off x="909955" y="0"/>
            <a:ext cx="9525" cy="17653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" name="path"/>
          <xdr:cNvSpPr txBox="1"/>
        </xdr:nvSpPr>
        <xdr:spPr>
          <a:xfrm>
            <a:off x="909955" y="17653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" name="path"/>
          <xdr:cNvSpPr txBox="1"/>
        </xdr:nvSpPr>
        <xdr:spPr>
          <a:xfrm>
            <a:off x="1823719" y="0"/>
            <a:ext cx="9525" cy="17653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1" name="path"/>
          <xdr:cNvSpPr txBox="1"/>
        </xdr:nvSpPr>
        <xdr:spPr>
          <a:xfrm>
            <a:off x="909955" y="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2" name="path"/>
          <xdr:cNvSpPr txBox="1"/>
        </xdr:nvSpPr>
        <xdr:spPr>
          <a:xfrm>
            <a:off x="909955" y="17716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3" name="path"/>
          <xdr:cNvSpPr txBox="1"/>
        </xdr:nvSpPr>
        <xdr:spPr>
          <a:xfrm>
            <a:off x="909955" y="35242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4" name="path"/>
          <xdr:cNvSpPr txBox="1"/>
        </xdr:nvSpPr>
        <xdr:spPr>
          <a:xfrm>
            <a:off x="1823719" y="17716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6" name="path"/>
          <xdr:cNvSpPr txBox="1"/>
        </xdr:nvSpPr>
        <xdr:spPr>
          <a:xfrm>
            <a:off x="909955" y="17716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7" name="path"/>
          <xdr:cNvSpPr txBox="1"/>
        </xdr:nvSpPr>
        <xdr:spPr>
          <a:xfrm>
            <a:off x="909955" y="352425"/>
            <a:ext cx="9525" cy="18288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8" name="path"/>
          <xdr:cNvSpPr txBox="1"/>
        </xdr:nvSpPr>
        <xdr:spPr>
          <a:xfrm>
            <a:off x="909955" y="53530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9" name="path"/>
          <xdr:cNvSpPr txBox="1"/>
        </xdr:nvSpPr>
        <xdr:spPr>
          <a:xfrm>
            <a:off x="1823719" y="352425"/>
            <a:ext cx="9525" cy="18288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1" name="path"/>
          <xdr:cNvSpPr txBox="1"/>
        </xdr:nvSpPr>
        <xdr:spPr>
          <a:xfrm>
            <a:off x="909955" y="3524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2" name="path"/>
          <xdr:cNvSpPr txBox="1"/>
        </xdr:nvSpPr>
        <xdr:spPr>
          <a:xfrm>
            <a:off x="0" y="535305"/>
            <a:ext cx="9525" cy="2103755"/>
          </a:xfrm>
          <a:custGeom>
            <a:avLst/>
            <a:gdLst/>
            <a:ahLst/>
            <a:cxnLst/>
            <a:rect l="0" t="0" r="0" b="0"/>
            <a:pathLst>
              <a:path w="1420" h="3300">
                <a:moveTo>
                  <a:pt x="0" y="330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3" name="path"/>
          <xdr:cNvSpPr txBox="1"/>
        </xdr:nvSpPr>
        <xdr:spPr>
          <a:xfrm>
            <a:off x="0" y="2639060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330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4" name="path"/>
          <xdr:cNvSpPr txBox="1"/>
        </xdr:nvSpPr>
        <xdr:spPr>
          <a:xfrm>
            <a:off x="909320" y="535305"/>
            <a:ext cx="9525" cy="2103755"/>
          </a:xfrm>
          <a:custGeom>
            <a:avLst/>
            <a:gdLst/>
            <a:ahLst/>
            <a:cxnLst/>
            <a:rect l="0" t="0" r="0" b="0"/>
            <a:pathLst>
              <a:path w="1420" h="3300">
                <a:moveTo>
                  <a:pt x="1420" y="330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6" name="path"/>
          <xdr:cNvSpPr txBox="1"/>
        </xdr:nvSpPr>
        <xdr:spPr>
          <a:xfrm>
            <a:off x="0" y="535305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3300">
                <a:moveTo>
                  <a:pt x="1420" y="3300"/>
                </a:moveTo>
                <a:lnTo>
                  <a:pt x="0" y="330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7" name="path"/>
          <xdr:cNvSpPr txBox="1"/>
        </xdr:nvSpPr>
        <xdr:spPr>
          <a:xfrm>
            <a:off x="909955" y="5353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8" name="path"/>
          <xdr:cNvSpPr txBox="1"/>
        </xdr:nvSpPr>
        <xdr:spPr>
          <a:xfrm>
            <a:off x="909955" y="7105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9" name="path"/>
          <xdr:cNvSpPr txBox="1"/>
        </xdr:nvSpPr>
        <xdr:spPr>
          <a:xfrm>
            <a:off x="1823719" y="5353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1" name="path"/>
          <xdr:cNvSpPr txBox="1"/>
        </xdr:nvSpPr>
        <xdr:spPr>
          <a:xfrm>
            <a:off x="909955" y="53530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2" name="path"/>
          <xdr:cNvSpPr txBox="1"/>
        </xdr:nvSpPr>
        <xdr:spPr>
          <a:xfrm>
            <a:off x="909955" y="7105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3" name="path"/>
          <xdr:cNvSpPr txBox="1"/>
        </xdr:nvSpPr>
        <xdr:spPr>
          <a:xfrm>
            <a:off x="909955" y="8858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4" name="path"/>
          <xdr:cNvSpPr txBox="1"/>
        </xdr:nvSpPr>
        <xdr:spPr>
          <a:xfrm>
            <a:off x="1823719" y="7105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6" name="path"/>
          <xdr:cNvSpPr txBox="1"/>
        </xdr:nvSpPr>
        <xdr:spPr>
          <a:xfrm>
            <a:off x="909955" y="7105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7" name="path"/>
          <xdr:cNvSpPr txBox="1"/>
        </xdr:nvSpPr>
        <xdr:spPr>
          <a:xfrm>
            <a:off x="909955" y="8858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8" name="path"/>
          <xdr:cNvSpPr txBox="1"/>
        </xdr:nvSpPr>
        <xdr:spPr>
          <a:xfrm>
            <a:off x="909955" y="106108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9" name="path"/>
          <xdr:cNvSpPr txBox="1"/>
        </xdr:nvSpPr>
        <xdr:spPr>
          <a:xfrm>
            <a:off x="1823719" y="8858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1" name="path"/>
          <xdr:cNvSpPr txBox="1"/>
        </xdr:nvSpPr>
        <xdr:spPr>
          <a:xfrm>
            <a:off x="909955" y="8858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2" name="path"/>
          <xdr:cNvSpPr txBox="1"/>
        </xdr:nvSpPr>
        <xdr:spPr>
          <a:xfrm>
            <a:off x="909955" y="106108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3" name="path"/>
          <xdr:cNvSpPr txBox="1"/>
        </xdr:nvSpPr>
        <xdr:spPr>
          <a:xfrm>
            <a:off x="909955" y="123634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4" name="path"/>
          <xdr:cNvSpPr txBox="1"/>
        </xdr:nvSpPr>
        <xdr:spPr>
          <a:xfrm>
            <a:off x="1823719" y="106108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6" name="path"/>
          <xdr:cNvSpPr txBox="1"/>
        </xdr:nvSpPr>
        <xdr:spPr>
          <a:xfrm>
            <a:off x="909955" y="106108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7" name="path"/>
          <xdr:cNvSpPr txBox="1"/>
        </xdr:nvSpPr>
        <xdr:spPr>
          <a:xfrm>
            <a:off x="909955" y="123634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8" name="path"/>
          <xdr:cNvSpPr txBox="1"/>
        </xdr:nvSpPr>
        <xdr:spPr>
          <a:xfrm>
            <a:off x="909955" y="141160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9" name="path"/>
          <xdr:cNvSpPr txBox="1"/>
        </xdr:nvSpPr>
        <xdr:spPr>
          <a:xfrm>
            <a:off x="1823719" y="123634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1" name="path"/>
          <xdr:cNvSpPr txBox="1"/>
        </xdr:nvSpPr>
        <xdr:spPr>
          <a:xfrm>
            <a:off x="909955" y="123634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2" name="path"/>
          <xdr:cNvSpPr txBox="1"/>
        </xdr:nvSpPr>
        <xdr:spPr>
          <a:xfrm>
            <a:off x="909955" y="14116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3" name="path"/>
          <xdr:cNvSpPr txBox="1"/>
        </xdr:nvSpPr>
        <xdr:spPr>
          <a:xfrm>
            <a:off x="909955" y="15868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4" name="path"/>
          <xdr:cNvSpPr txBox="1"/>
        </xdr:nvSpPr>
        <xdr:spPr>
          <a:xfrm>
            <a:off x="1823719" y="14116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6" name="path"/>
          <xdr:cNvSpPr txBox="1"/>
        </xdr:nvSpPr>
        <xdr:spPr>
          <a:xfrm>
            <a:off x="909955" y="141160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7" name="path"/>
          <xdr:cNvSpPr txBox="1"/>
        </xdr:nvSpPr>
        <xdr:spPr>
          <a:xfrm>
            <a:off x="909955" y="158686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8" name="path"/>
          <xdr:cNvSpPr txBox="1"/>
        </xdr:nvSpPr>
        <xdr:spPr>
          <a:xfrm>
            <a:off x="909955" y="176212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9" name="path"/>
          <xdr:cNvSpPr txBox="1"/>
        </xdr:nvSpPr>
        <xdr:spPr>
          <a:xfrm>
            <a:off x="1823719" y="158686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1" name="path"/>
          <xdr:cNvSpPr txBox="1"/>
        </xdr:nvSpPr>
        <xdr:spPr>
          <a:xfrm>
            <a:off x="909955" y="158686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2" name="path"/>
          <xdr:cNvSpPr txBox="1"/>
        </xdr:nvSpPr>
        <xdr:spPr>
          <a:xfrm>
            <a:off x="909955" y="17621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3" name="path"/>
          <xdr:cNvSpPr txBox="1"/>
        </xdr:nvSpPr>
        <xdr:spPr>
          <a:xfrm>
            <a:off x="909955" y="193738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4" name="path"/>
          <xdr:cNvSpPr txBox="1"/>
        </xdr:nvSpPr>
        <xdr:spPr>
          <a:xfrm>
            <a:off x="1823719" y="17621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6" name="path"/>
          <xdr:cNvSpPr txBox="1"/>
        </xdr:nvSpPr>
        <xdr:spPr>
          <a:xfrm>
            <a:off x="909955" y="17621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7" name="path"/>
          <xdr:cNvSpPr txBox="1"/>
        </xdr:nvSpPr>
        <xdr:spPr>
          <a:xfrm>
            <a:off x="909955" y="193738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8" name="path"/>
          <xdr:cNvSpPr txBox="1"/>
        </xdr:nvSpPr>
        <xdr:spPr>
          <a:xfrm>
            <a:off x="909955" y="211264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9" name="path"/>
          <xdr:cNvSpPr txBox="1"/>
        </xdr:nvSpPr>
        <xdr:spPr>
          <a:xfrm>
            <a:off x="1823719" y="193738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1" name="path"/>
          <xdr:cNvSpPr txBox="1"/>
        </xdr:nvSpPr>
        <xdr:spPr>
          <a:xfrm>
            <a:off x="909955" y="193738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2" name="path"/>
          <xdr:cNvSpPr txBox="1"/>
        </xdr:nvSpPr>
        <xdr:spPr>
          <a:xfrm>
            <a:off x="909955" y="2112645"/>
            <a:ext cx="9525" cy="17589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3" name="path"/>
          <xdr:cNvSpPr txBox="1"/>
        </xdr:nvSpPr>
        <xdr:spPr>
          <a:xfrm>
            <a:off x="909955" y="228854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4" name="path"/>
          <xdr:cNvSpPr txBox="1"/>
        </xdr:nvSpPr>
        <xdr:spPr>
          <a:xfrm>
            <a:off x="1823719" y="2112645"/>
            <a:ext cx="9525" cy="17589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6" name="path"/>
          <xdr:cNvSpPr txBox="1"/>
        </xdr:nvSpPr>
        <xdr:spPr>
          <a:xfrm>
            <a:off x="909955" y="211264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7" name="path"/>
          <xdr:cNvSpPr txBox="1"/>
        </xdr:nvSpPr>
        <xdr:spPr>
          <a:xfrm>
            <a:off x="909955" y="228853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8" name="path"/>
          <xdr:cNvSpPr txBox="1"/>
        </xdr:nvSpPr>
        <xdr:spPr>
          <a:xfrm>
            <a:off x="909955" y="246379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9" name="path"/>
          <xdr:cNvSpPr txBox="1"/>
        </xdr:nvSpPr>
        <xdr:spPr>
          <a:xfrm>
            <a:off x="1823719" y="228853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1" name="path"/>
          <xdr:cNvSpPr txBox="1"/>
        </xdr:nvSpPr>
        <xdr:spPr>
          <a:xfrm>
            <a:off x="909955" y="228853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2" name="path"/>
          <xdr:cNvSpPr txBox="1"/>
        </xdr:nvSpPr>
        <xdr:spPr>
          <a:xfrm>
            <a:off x="909955" y="246380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3" name="path"/>
          <xdr:cNvSpPr txBox="1"/>
        </xdr:nvSpPr>
        <xdr:spPr>
          <a:xfrm>
            <a:off x="909955" y="263906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4" name="path"/>
          <xdr:cNvSpPr txBox="1"/>
        </xdr:nvSpPr>
        <xdr:spPr>
          <a:xfrm>
            <a:off x="1823719" y="246380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6" name="path"/>
          <xdr:cNvSpPr txBox="1"/>
        </xdr:nvSpPr>
        <xdr:spPr>
          <a:xfrm>
            <a:off x="909955" y="246380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7" name="path"/>
          <xdr:cNvSpPr txBox="1"/>
        </xdr:nvSpPr>
        <xdr:spPr>
          <a:xfrm>
            <a:off x="0" y="2639060"/>
            <a:ext cx="9525" cy="1752600"/>
          </a:xfrm>
          <a:custGeom>
            <a:avLst/>
            <a:gdLst/>
            <a:ahLst/>
            <a:cxnLst/>
            <a:rect l="0" t="0" r="0" b="0"/>
            <a:pathLst>
              <a:path w="1420" h="2760">
                <a:moveTo>
                  <a:pt x="0" y="27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8" name="path"/>
          <xdr:cNvSpPr txBox="1"/>
        </xdr:nvSpPr>
        <xdr:spPr>
          <a:xfrm>
            <a:off x="0" y="4391660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27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9" name="path"/>
          <xdr:cNvSpPr txBox="1"/>
        </xdr:nvSpPr>
        <xdr:spPr>
          <a:xfrm>
            <a:off x="909320" y="2639060"/>
            <a:ext cx="9525" cy="1752600"/>
          </a:xfrm>
          <a:custGeom>
            <a:avLst/>
            <a:gdLst/>
            <a:ahLst/>
            <a:cxnLst/>
            <a:rect l="0" t="0" r="0" b="0"/>
            <a:pathLst>
              <a:path w="1420" h="2760">
                <a:moveTo>
                  <a:pt x="1420" y="27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1" name="path"/>
          <xdr:cNvSpPr txBox="1"/>
        </xdr:nvSpPr>
        <xdr:spPr>
          <a:xfrm>
            <a:off x="0" y="2639060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2760">
                <a:moveTo>
                  <a:pt x="1420" y="2760"/>
                </a:moveTo>
                <a:lnTo>
                  <a:pt x="0" y="27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2" name="path"/>
          <xdr:cNvSpPr txBox="1"/>
        </xdr:nvSpPr>
        <xdr:spPr>
          <a:xfrm>
            <a:off x="909955" y="263906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3" name="path"/>
          <xdr:cNvSpPr txBox="1"/>
        </xdr:nvSpPr>
        <xdr:spPr>
          <a:xfrm>
            <a:off x="909955" y="281432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4" name="path"/>
          <xdr:cNvSpPr txBox="1"/>
        </xdr:nvSpPr>
        <xdr:spPr>
          <a:xfrm>
            <a:off x="1823719" y="263906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6" name="path"/>
          <xdr:cNvSpPr txBox="1"/>
        </xdr:nvSpPr>
        <xdr:spPr>
          <a:xfrm>
            <a:off x="909955" y="263906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7" name="path"/>
          <xdr:cNvSpPr txBox="1"/>
        </xdr:nvSpPr>
        <xdr:spPr>
          <a:xfrm>
            <a:off x="909955" y="281432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8" name="path"/>
          <xdr:cNvSpPr txBox="1"/>
        </xdr:nvSpPr>
        <xdr:spPr>
          <a:xfrm>
            <a:off x="909955" y="298958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9" name="path"/>
          <xdr:cNvSpPr txBox="1"/>
        </xdr:nvSpPr>
        <xdr:spPr>
          <a:xfrm>
            <a:off x="1823719" y="281432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01" name="path"/>
          <xdr:cNvSpPr txBox="1"/>
        </xdr:nvSpPr>
        <xdr:spPr>
          <a:xfrm>
            <a:off x="909955" y="281432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02" name="path"/>
          <xdr:cNvSpPr txBox="1"/>
        </xdr:nvSpPr>
        <xdr:spPr>
          <a:xfrm>
            <a:off x="909955" y="298957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03" name="path"/>
          <xdr:cNvSpPr txBox="1"/>
        </xdr:nvSpPr>
        <xdr:spPr>
          <a:xfrm>
            <a:off x="909955" y="316483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04" name="path"/>
          <xdr:cNvSpPr txBox="1"/>
        </xdr:nvSpPr>
        <xdr:spPr>
          <a:xfrm>
            <a:off x="1823719" y="298957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06" name="path"/>
          <xdr:cNvSpPr txBox="1"/>
        </xdr:nvSpPr>
        <xdr:spPr>
          <a:xfrm>
            <a:off x="909955" y="298957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07" name="path"/>
          <xdr:cNvSpPr txBox="1"/>
        </xdr:nvSpPr>
        <xdr:spPr>
          <a:xfrm>
            <a:off x="909955" y="316483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08" name="path"/>
          <xdr:cNvSpPr txBox="1"/>
        </xdr:nvSpPr>
        <xdr:spPr>
          <a:xfrm>
            <a:off x="909955" y="334009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09" name="path"/>
          <xdr:cNvSpPr txBox="1"/>
        </xdr:nvSpPr>
        <xdr:spPr>
          <a:xfrm>
            <a:off x="1823719" y="316483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11" name="path"/>
          <xdr:cNvSpPr txBox="1"/>
        </xdr:nvSpPr>
        <xdr:spPr>
          <a:xfrm>
            <a:off x="909955" y="316483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12" name="path"/>
          <xdr:cNvSpPr txBox="1"/>
        </xdr:nvSpPr>
        <xdr:spPr>
          <a:xfrm>
            <a:off x="909955" y="334010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13" name="path"/>
          <xdr:cNvSpPr txBox="1"/>
        </xdr:nvSpPr>
        <xdr:spPr>
          <a:xfrm>
            <a:off x="909955" y="351536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14" name="path"/>
          <xdr:cNvSpPr txBox="1"/>
        </xdr:nvSpPr>
        <xdr:spPr>
          <a:xfrm>
            <a:off x="1823719" y="334010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16" name="path"/>
          <xdr:cNvSpPr txBox="1"/>
        </xdr:nvSpPr>
        <xdr:spPr>
          <a:xfrm>
            <a:off x="909955" y="334010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17" name="path"/>
          <xdr:cNvSpPr txBox="1"/>
        </xdr:nvSpPr>
        <xdr:spPr>
          <a:xfrm>
            <a:off x="909955" y="351535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18" name="path"/>
          <xdr:cNvSpPr txBox="1"/>
        </xdr:nvSpPr>
        <xdr:spPr>
          <a:xfrm>
            <a:off x="909955" y="369061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19" name="path"/>
          <xdr:cNvSpPr txBox="1"/>
        </xdr:nvSpPr>
        <xdr:spPr>
          <a:xfrm>
            <a:off x="1823719" y="351535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21" name="path"/>
          <xdr:cNvSpPr txBox="1"/>
        </xdr:nvSpPr>
        <xdr:spPr>
          <a:xfrm>
            <a:off x="909955" y="351535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22" name="path"/>
          <xdr:cNvSpPr txBox="1"/>
        </xdr:nvSpPr>
        <xdr:spPr>
          <a:xfrm>
            <a:off x="909955" y="369062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23" name="path"/>
          <xdr:cNvSpPr txBox="1"/>
        </xdr:nvSpPr>
        <xdr:spPr>
          <a:xfrm>
            <a:off x="909955" y="386588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24" name="path"/>
          <xdr:cNvSpPr txBox="1"/>
        </xdr:nvSpPr>
        <xdr:spPr>
          <a:xfrm>
            <a:off x="1823719" y="369062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26" name="path"/>
          <xdr:cNvSpPr txBox="1"/>
        </xdr:nvSpPr>
        <xdr:spPr>
          <a:xfrm>
            <a:off x="909955" y="369062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27" name="path"/>
          <xdr:cNvSpPr txBox="1"/>
        </xdr:nvSpPr>
        <xdr:spPr>
          <a:xfrm>
            <a:off x="909955" y="386587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28" name="path"/>
          <xdr:cNvSpPr txBox="1"/>
        </xdr:nvSpPr>
        <xdr:spPr>
          <a:xfrm>
            <a:off x="909955" y="404113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29" name="path"/>
          <xdr:cNvSpPr txBox="1"/>
        </xdr:nvSpPr>
        <xdr:spPr>
          <a:xfrm>
            <a:off x="1823719" y="386587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31" name="path"/>
          <xdr:cNvSpPr txBox="1"/>
        </xdr:nvSpPr>
        <xdr:spPr>
          <a:xfrm>
            <a:off x="909955" y="386587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32" name="path"/>
          <xdr:cNvSpPr txBox="1"/>
        </xdr:nvSpPr>
        <xdr:spPr>
          <a:xfrm>
            <a:off x="909955" y="40405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33" name="path"/>
          <xdr:cNvSpPr txBox="1"/>
        </xdr:nvSpPr>
        <xdr:spPr>
          <a:xfrm>
            <a:off x="909955" y="421576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34" name="path"/>
          <xdr:cNvSpPr txBox="1"/>
        </xdr:nvSpPr>
        <xdr:spPr>
          <a:xfrm>
            <a:off x="1823719" y="40405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36" name="path"/>
          <xdr:cNvSpPr txBox="1"/>
        </xdr:nvSpPr>
        <xdr:spPr>
          <a:xfrm>
            <a:off x="909955" y="404050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37" name="path"/>
          <xdr:cNvSpPr txBox="1"/>
        </xdr:nvSpPr>
        <xdr:spPr>
          <a:xfrm>
            <a:off x="909955" y="42157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38" name="path"/>
          <xdr:cNvSpPr txBox="1"/>
        </xdr:nvSpPr>
        <xdr:spPr>
          <a:xfrm>
            <a:off x="909955" y="43910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39" name="path"/>
          <xdr:cNvSpPr txBox="1"/>
        </xdr:nvSpPr>
        <xdr:spPr>
          <a:xfrm>
            <a:off x="1823719" y="42157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41" name="path"/>
          <xdr:cNvSpPr txBox="1"/>
        </xdr:nvSpPr>
        <xdr:spPr>
          <a:xfrm>
            <a:off x="909955" y="42157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42" name="path"/>
          <xdr:cNvSpPr txBox="1"/>
        </xdr:nvSpPr>
        <xdr:spPr>
          <a:xfrm>
            <a:off x="0" y="4391659"/>
            <a:ext cx="9525" cy="2628900"/>
          </a:xfrm>
          <a:custGeom>
            <a:avLst/>
            <a:gdLst/>
            <a:ahLst/>
            <a:cxnLst/>
            <a:rect l="0" t="0" r="0" b="0"/>
            <a:pathLst>
              <a:path w="1420" h="4140">
                <a:moveTo>
                  <a:pt x="0" y="414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43" name="path"/>
          <xdr:cNvSpPr txBox="1"/>
        </xdr:nvSpPr>
        <xdr:spPr>
          <a:xfrm>
            <a:off x="0" y="7020559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414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44" name="path"/>
          <xdr:cNvSpPr txBox="1"/>
        </xdr:nvSpPr>
        <xdr:spPr>
          <a:xfrm>
            <a:off x="909320" y="4391659"/>
            <a:ext cx="9525" cy="2628900"/>
          </a:xfrm>
          <a:custGeom>
            <a:avLst/>
            <a:gdLst/>
            <a:ahLst/>
            <a:cxnLst/>
            <a:rect l="0" t="0" r="0" b="0"/>
            <a:pathLst>
              <a:path w="1420" h="4140">
                <a:moveTo>
                  <a:pt x="1420" y="414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46" name="path"/>
          <xdr:cNvSpPr txBox="1"/>
        </xdr:nvSpPr>
        <xdr:spPr>
          <a:xfrm>
            <a:off x="0" y="4391659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4140">
                <a:moveTo>
                  <a:pt x="1420" y="4140"/>
                </a:moveTo>
                <a:lnTo>
                  <a:pt x="0" y="414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47" name="path"/>
          <xdr:cNvSpPr txBox="1"/>
        </xdr:nvSpPr>
        <xdr:spPr>
          <a:xfrm>
            <a:off x="909955" y="43910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48" name="path"/>
          <xdr:cNvSpPr txBox="1"/>
        </xdr:nvSpPr>
        <xdr:spPr>
          <a:xfrm>
            <a:off x="909955" y="456628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49" name="path"/>
          <xdr:cNvSpPr txBox="1"/>
        </xdr:nvSpPr>
        <xdr:spPr>
          <a:xfrm>
            <a:off x="1823719" y="43910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51" name="path"/>
          <xdr:cNvSpPr txBox="1"/>
        </xdr:nvSpPr>
        <xdr:spPr>
          <a:xfrm>
            <a:off x="909955" y="43910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52" name="path"/>
          <xdr:cNvSpPr txBox="1"/>
        </xdr:nvSpPr>
        <xdr:spPr>
          <a:xfrm>
            <a:off x="909955" y="45662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53" name="path"/>
          <xdr:cNvSpPr txBox="1"/>
        </xdr:nvSpPr>
        <xdr:spPr>
          <a:xfrm>
            <a:off x="909955" y="474154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54" name="path"/>
          <xdr:cNvSpPr txBox="1"/>
        </xdr:nvSpPr>
        <xdr:spPr>
          <a:xfrm>
            <a:off x="1823719" y="45662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56" name="path"/>
          <xdr:cNvSpPr txBox="1"/>
        </xdr:nvSpPr>
        <xdr:spPr>
          <a:xfrm>
            <a:off x="909955" y="456628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57" name="path"/>
          <xdr:cNvSpPr txBox="1"/>
        </xdr:nvSpPr>
        <xdr:spPr>
          <a:xfrm>
            <a:off x="909955" y="47415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58" name="path"/>
          <xdr:cNvSpPr txBox="1"/>
        </xdr:nvSpPr>
        <xdr:spPr>
          <a:xfrm>
            <a:off x="909955" y="491680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59" name="path"/>
          <xdr:cNvSpPr txBox="1"/>
        </xdr:nvSpPr>
        <xdr:spPr>
          <a:xfrm>
            <a:off x="1823719" y="47415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61" name="path"/>
          <xdr:cNvSpPr txBox="1"/>
        </xdr:nvSpPr>
        <xdr:spPr>
          <a:xfrm>
            <a:off x="909955" y="474154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62" name="path"/>
          <xdr:cNvSpPr txBox="1"/>
        </xdr:nvSpPr>
        <xdr:spPr>
          <a:xfrm>
            <a:off x="909955" y="49168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63" name="path"/>
          <xdr:cNvSpPr txBox="1"/>
        </xdr:nvSpPr>
        <xdr:spPr>
          <a:xfrm>
            <a:off x="909955" y="509206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64" name="path"/>
          <xdr:cNvSpPr txBox="1"/>
        </xdr:nvSpPr>
        <xdr:spPr>
          <a:xfrm>
            <a:off x="1823719" y="49168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66" name="path"/>
          <xdr:cNvSpPr txBox="1"/>
        </xdr:nvSpPr>
        <xdr:spPr>
          <a:xfrm>
            <a:off x="909955" y="491680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67" name="path"/>
          <xdr:cNvSpPr txBox="1"/>
        </xdr:nvSpPr>
        <xdr:spPr>
          <a:xfrm>
            <a:off x="909955" y="50920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68" name="path"/>
          <xdr:cNvSpPr txBox="1"/>
        </xdr:nvSpPr>
        <xdr:spPr>
          <a:xfrm>
            <a:off x="909955" y="52673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69" name="path"/>
          <xdr:cNvSpPr txBox="1"/>
        </xdr:nvSpPr>
        <xdr:spPr>
          <a:xfrm>
            <a:off x="1823719" y="50920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71" name="path"/>
          <xdr:cNvSpPr txBox="1"/>
        </xdr:nvSpPr>
        <xdr:spPr>
          <a:xfrm>
            <a:off x="909955" y="50920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72" name="path"/>
          <xdr:cNvSpPr txBox="1"/>
        </xdr:nvSpPr>
        <xdr:spPr>
          <a:xfrm>
            <a:off x="909955" y="52673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73" name="path"/>
          <xdr:cNvSpPr txBox="1"/>
        </xdr:nvSpPr>
        <xdr:spPr>
          <a:xfrm>
            <a:off x="909955" y="544258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74" name="path"/>
          <xdr:cNvSpPr txBox="1"/>
        </xdr:nvSpPr>
        <xdr:spPr>
          <a:xfrm>
            <a:off x="1823719" y="52673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76" name="path"/>
          <xdr:cNvSpPr txBox="1"/>
        </xdr:nvSpPr>
        <xdr:spPr>
          <a:xfrm>
            <a:off x="909955" y="52673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77" name="path"/>
          <xdr:cNvSpPr txBox="1"/>
        </xdr:nvSpPr>
        <xdr:spPr>
          <a:xfrm>
            <a:off x="909955" y="54425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78" name="path"/>
          <xdr:cNvSpPr txBox="1"/>
        </xdr:nvSpPr>
        <xdr:spPr>
          <a:xfrm>
            <a:off x="909955" y="561784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79" name="path"/>
          <xdr:cNvSpPr txBox="1"/>
        </xdr:nvSpPr>
        <xdr:spPr>
          <a:xfrm>
            <a:off x="1823719" y="54425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81" name="path"/>
          <xdr:cNvSpPr txBox="1"/>
        </xdr:nvSpPr>
        <xdr:spPr>
          <a:xfrm>
            <a:off x="909955" y="544258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82" name="path"/>
          <xdr:cNvSpPr txBox="1"/>
        </xdr:nvSpPr>
        <xdr:spPr>
          <a:xfrm>
            <a:off x="909955" y="56178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83" name="path"/>
          <xdr:cNvSpPr txBox="1"/>
        </xdr:nvSpPr>
        <xdr:spPr>
          <a:xfrm>
            <a:off x="909955" y="579310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84" name="path"/>
          <xdr:cNvSpPr txBox="1"/>
        </xdr:nvSpPr>
        <xdr:spPr>
          <a:xfrm>
            <a:off x="1823719" y="56178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86" name="path"/>
          <xdr:cNvSpPr txBox="1"/>
        </xdr:nvSpPr>
        <xdr:spPr>
          <a:xfrm>
            <a:off x="909955" y="561784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87" name="path"/>
          <xdr:cNvSpPr txBox="1"/>
        </xdr:nvSpPr>
        <xdr:spPr>
          <a:xfrm>
            <a:off x="909955" y="57931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88" name="path"/>
          <xdr:cNvSpPr txBox="1"/>
        </xdr:nvSpPr>
        <xdr:spPr>
          <a:xfrm>
            <a:off x="909955" y="596836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89" name="path"/>
          <xdr:cNvSpPr txBox="1"/>
        </xdr:nvSpPr>
        <xdr:spPr>
          <a:xfrm>
            <a:off x="1823719" y="57931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91" name="path"/>
          <xdr:cNvSpPr txBox="1"/>
        </xdr:nvSpPr>
        <xdr:spPr>
          <a:xfrm>
            <a:off x="909955" y="579310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92" name="path"/>
          <xdr:cNvSpPr txBox="1"/>
        </xdr:nvSpPr>
        <xdr:spPr>
          <a:xfrm>
            <a:off x="909955" y="59683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93" name="path"/>
          <xdr:cNvSpPr txBox="1"/>
        </xdr:nvSpPr>
        <xdr:spPr>
          <a:xfrm>
            <a:off x="909955" y="61436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94" name="path"/>
          <xdr:cNvSpPr txBox="1"/>
        </xdr:nvSpPr>
        <xdr:spPr>
          <a:xfrm>
            <a:off x="1823719" y="59683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96" name="path"/>
          <xdr:cNvSpPr txBox="1"/>
        </xdr:nvSpPr>
        <xdr:spPr>
          <a:xfrm>
            <a:off x="909955" y="59683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97" name="path"/>
          <xdr:cNvSpPr txBox="1"/>
        </xdr:nvSpPr>
        <xdr:spPr>
          <a:xfrm>
            <a:off x="909955" y="61436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98" name="path"/>
          <xdr:cNvSpPr txBox="1"/>
        </xdr:nvSpPr>
        <xdr:spPr>
          <a:xfrm>
            <a:off x="909955" y="631888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199" name="path"/>
          <xdr:cNvSpPr txBox="1"/>
        </xdr:nvSpPr>
        <xdr:spPr>
          <a:xfrm>
            <a:off x="1823719" y="61436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01" name="path"/>
          <xdr:cNvSpPr txBox="1"/>
        </xdr:nvSpPr>
        <xdr:spPr>
          <a:xfrm>
            <a:off x="909955" y="61436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02" name="path"/>
          <xdr:cNvSpPr txBox="1"/>
        </xdr:nvSpPr>
        <xdr:spPr>
          <a:xfrm>
            <a:off x="909955" y="63188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03" name="path"/>
          <xdr:cNvSpPr txBox="1"/>
        </xdr:nvSpPr>
        <xdr:spPr>
          <a:xfrm>
            <a:off x="909955" y="649414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04" name="path"/>
          <xdr:cNvSpPr txBox="1"/>
        </xdr:nvSpPr>
        <xdr:spPr>
          <a:xfrm>
            <a:off x="1823719" y="63188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06" name="path"/>
          <xdr:cNvSpPr txBox="1"/>
        </xdr:nvSpPr>
        <xdr:spPr>
          <a:xfrm>
            <a:off x="909955" y="631888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07" name="path"/>
          <xdr:cNvSpPr txBox="1"/>
        </xdr:nvSpPr>
        <xdr:spPr>
          <a:xfrm>
            <a:off x="909955" y="64941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08" name="path"/>
          <xdr:cNvSpPr txBox="1"/>
        </xdr:nvSpPr>
        <xdr:spPr>
          <a:xfrm>
            <a:off x="909955" y="666940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09" name="path"/>
          <xdr:cNvSpPr txBox="1"/>
        </xdr:nvSpPr>
        <xdr:spPr>
          <a:xfrm>
            <a:off x="1823719" y="64941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11" name="path"/>
          <xdr:cNvSpPr txBox="1"/>
        </xdr:nvSpPr>
        <xdr:spPr>
          <a:xfrm>
            <a:off x="909955" y="649414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12" name="path"/>
          <xdr:cNvSpPr txBox="1"/>
        </xdr:nvSpPr>
        <xdr:spPr>
          <a:xfrm>
            <a:off x="909955" y="66694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13" name="path"/>
          <xdr:cNvSpPr txBox="1"/>
        </xdr:nvSpPr>
        <xdr:spPr>
          <a:xfrm>
            <a:off x="909955" y="68446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14" name="path"/>
          <xdr:cNvSpPr txBox="1"/>
        </xdr:nvSpPr>
        <xdr:spPr>
          <a:xfrm>
            <a:off x="1823719" y="66694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16" name="path"/>
          <xdr:cNvSpPr txBox="1"/>
        </xdr:nvSpPr>
        <xdr:spPr>
          <a:xfrm>
            <a:off x="909955" y="666940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17" name="path"/>
          <xdr:cNvSpPr txBox="1"/>
        </xdr:nvSpPr>
        <xdr:spPr>
          <a:xfrm>
            <a:off x="909955" y="68446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18" name="path"/>
          <xdr:cNvSpPr txBox="1"/>
        </xdr:nvSpPr>
        <xdr:spPr>
          <a:xfrm>
            <a:off x="909955" y="70199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19" name="path"/>
          <xdr:cNvSpPr txBox="1"/>
        </xdr:nvSpPr>
        <xdr:spPr>
          <a:xfrm>
            <a:off x="1823719" y="68446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21" name="path"/>
          <xdr:cNvSpPr txBox="1"/>
        </xdr:nvSpPr>
        <xdr:spPr>
          <a:xfrm>
            <a:off x="909955" y="68446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22" name="path"/>
          <xdr:cNvSpPr txBox="1"/>
        </xdr:nvSpPr>
        <xdr:spPr>
          <a:xfrm>
            <a:off x="0" y="7020559"/>
            <a:ext cx="9525" cy="1062990"/>
          </a:xfrm>
          <a:custGeom>
            <a:avLst/>
            <a:gdLst/>
            <a:ahLst/>
            <a:cxnLst/>
            <a:rect l="0" t="0" r="0" b="0"/>
            <a:pathLst>
              <a:path w="1420" h="1660">
                <a:moveTo>
                  <a:pt x="0" y="16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23" name="path"/>
          <xdr:cNvSpPr txBox="1"/>
        </xdr:nvSpPr>
        <xdr:spPr>
          <a:xfrm>
            <a:off x="909320" y="7020559"/>
            <a:ext cx="9525" cy="1062990"/>
          </a:xfrm>
          <a:custGeom>
            <a:avLst/>
            <a:gdLst/>
            <a:ahLst/>
            <a:cxnLst/>
            <a:rect l="0" t="0" r="0" b="0"/>
            <a:pathLst>
              <a:path w="1420" h="1660">
                <a:moveTo>
                  <a:pt x="1420" y="16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25" name="path"/>
          <xdr:cNvSpPr txBox="1"/>
        </xdr:nvSpPr>
        <xdr:spPr>
          <a:xfrm>
            <a:off x="0" y="7020559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1660">
                <a:moveTo>
                  <a:pt x="1420" y="1660"/>
                </a:moveTo>
                <a:lnTo>
                  <a:pt x="0" y="16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26" name="path"/>
          <xdr:cNvSpPr txBox="1"/>
        </xdr:nvSpPr>
        <xdr:spPr>
          <a:xfrm>
            <a:off x="909955" y="70199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27" name="path"/>
          <xdr:cNvSpPr txBox="1"/>
        </xdr:nvSpPr>
        <xdr:spPr>
          <a:xfrm>
            <a:off x="909955" y="719518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28" name="path"/>
          <xdr:cNvSpPr txBox="1"/>
        </xdr:nvSpPr>
        <xdr:spPr>
          <a:xfrm>
            <a:off x="1823719" y="70199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30" name="path"/>
          <xdr:cNvSpPr txBox="1"/>
        </xdr:nvSpPr>
        <xdr:spPr>
          <a:xfrm>
            <a:off x="909955" y="70199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31" name="path"/>
          <xdr:cNvSpPr txBox="1"/>
        </xdr:nvSpPr>
        <xdr:spPr>
          <a:xfrm>
            <a:off x="909955" y="71951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32" name="path"/>
          <xdr:cNvSpPr txBox="1"/>
        </xdr:nvSpPr>
        <xdr:spPr>
          <a:xfrm>
            <a:off x="909955" y="737044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33" name="path"/>
          <xdr:cNvSpPr txBox="1"/>
        </xdr:nvSpPr>
        <xdr:spPr>
          <a:xfrm>
            <a:off x="1823719" y="71951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35" name="path"/>
          <xdr:cNvSpPr txBox="1"/>
        </xdr:nvSpPr>
        <xdr:spPr>
          <a:xfrm>
            <a:off x="909955" y="719518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36" name="path"/>
          <xdr:cNvSpPr txBox="1"/>
        </xdr:nvSpPr>
        <xdr:spPr>
          <a:xfrm>
            <a:off x="909955" y="737044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37" name="path"/>
          <xdr:cNvSpPr txBox="1"/>
        </xdr:nvSpPr>
        <xdr:spPr>
          <a:xfrm>
            <a:off x="909955" y="754570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38" name="path"/>
          <xdr:cNvSpPr txBox="1"/>
        </xdr:nvSpPr>
        <xdr:spPr>
          <a:xfrm>
            <a:off x="1823719" y="737044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40" name="path"/>
          <xdr:cNvSpPr txBox="1"/>
        </xdr:nvSpPr>
        <xdr:spPr>
          <a:xfrm>
            <a:off x="909955" y="737044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41" name="path"/>
          <xdr:cNvSpPr txBox="1"/>
        </xdr:nvSpPr>
        <xdr:spPr>
          <a:xfrm>
            <a:off x="909955" y="75457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42" name="path"/>
          <xdr:cNvSpPr txBox="1"/>
        </xdr:nvSpPr>
        <xdr:spPr>
          <a:xfrm>
            <a:off x="909955" y="77209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43" name="path"/>
          <xdr:cNvSpPr txBox="1"/>
        </xdr:nvSpPr>
        <xdr:spPr>
          <a:xfrm>
            <a:off x="1823719" y="75457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45" name="path"/>
          <xdr:cNvSpPr txBox="1"/>
        </xdr:nvSpPr>
        <xdr:spPr>
          <a:xfrm>
            <a:off x="909955" y="754570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46" name="path"/>
          <xdr:cNvSpPr txBox="1"/>
        </xdr:nvSpPr>
        <xdr:spPr>
          <a:xfrm>
            <a:off x="909955" y="77209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47" name="path"/>
          <xdr:cNvSpPr txBox="1"/>
        </xdr:nvSpPr>
        <xdr:spPr>
          <a:xfrm>
            <a:off x="909955" y="78962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48" name="path"/>
          <xdr:cNvSpPr txBox="1"/>
        </xdr:nvSpPr>
        <xdr:spPr>
          <a:xfrm>
            <a:off x="1823719" y="77209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50" name="path"/>
          <xdr:cNvSpPr txBox="1"/>
        </xdr:nvSpPr>
        <xdr:spPr>
          <a:xfrm>
            <a:off x="909955" y="77209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60">
                <a:moveTo>
                  <a:pt x="14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51" name="path"/>
          <xdr:cNvSpPr txBox="1"/>
        </xdr:nvSpPr>
        <xdr:spPr>
          <a:xfrm>
            <a:off x="909955" y="7896225"/>
            <a:ext cx="9525" cy="186689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52" name="path"/>
          <xdr:cNvSpPr txBox="1"/>
        </xdr:nvSpPr>
        <xdr:spPr>
          <a:xfrm>
            <a:off x="909955" y="808291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53" name="path"/>
          <xdr:cNvSpPr txBox="1"/>
        </xdr:nvSpPr>
        <xdr:spPr>
          <a:xfrm>
            <a:off x="1823719" y="7896225"/>
            <a:ext cx="9525" cy="186689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55" name="path"/>
          <xdr:cNvSpPr txBox="1"/>
        </xdr:nvSpPr>
        <xdr:spPr>
          <a:xfrm>
            <a:off x="909955" y="78962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</xdr:grpSp>
    <xdr:clientData/>
  </xdr:oneCellAnchor>
  <xdr:oneCellAnchor>
    <xdr:from>
      <xdr:col>4</xdr:col>
      <xdr:colOff>352425</xdr:colOff>
      <xdr:row>133</xdr:row>
      <xdr:rowOff>0</xdr:rowOff>
    </xdr:from>
    <xdr:ext cx="1155700" cy="7711440"/>
    <xdr:grpSp>
      <xdr:nvGrpSpPr>
        <xdr:cNvPr id="485" name="group485"/>
        <xdr:cNvGrpSpPr/>
      </xdr:nvGrpSpPr>
      <xdr:grpSpPr>
        <a:xfrm>
          <a:off x="5847715" y="26196925"/>
          <a:ext cx="1155700" cy="7711440"/>
          <a:chOff x="0" y="0"/>
          <a:chExt cx="1155700" cy="8082912"/>
        </a:xfrm>
      </xdr:grpSpPr>
      <xdr:sp>
        <xdr:nvSpPr>
          <xdr:cNvPr id="256" name="textbox255"/>
          <xdr:cNvSpPr txBox="1"/>
        </xdr:nvSpPr>
        <xdr:spPr>
          <a:xfrm>
            <a:off x="0" y="0"/>
            <a:ext cx="1155700" cy="17653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6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60" name="textbox260"/>
          <xdr:cNvSpPr txBox="1"/>
        </xdr:nvSpPr>
        <xdr:spPr>
          <a:xfrm>
            <a:off x="0" y="177164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65" name="textbox265"/>
          <xdr:cNvSpPr txBox="1"/>
        </xdr:nvSpPr>
        <xdr:spPr>
          <a:xfrm>
            <a:off x="0" y="352425"/>
            <a:ext cx="1155700" cy="18288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7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70" name="textbox270"/>
          <xdr:cNvSpPr txBox="1"/>
        </xdr:nvSpPr>
        <xdr:spPr>
          <a:xfrm>
            <a:off x="0" y="53530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75" name="textbox275"/>
          <xdr:cNvSpPr txBox="1"/>
        </xdr:nvSpPr>
        <xdr:spPr>
          <a:xfrm>
            <a:off x="0" y="71056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80" name="textbox280"/>
          <xdr:cNvSpPr txBox="1"/>
        </xdr:nvSpPr>
        <xdr:spPr>
          <a:xfrm>
            <a:off x="0" y="88582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85" name="textbox285"/>
          <xdr:cNvSpPr txBox="1"/>
        </xdr:nvSpPr>
        <xdr:spPr>
          <a:xfrm>
            <a:off x="0" y="106108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90" name="textbox290"/>
          <xdr:cNvSpPr txBox="1"/>
        </xdr:nvSpPr>
        <xdr:spPr>
          <a:xfrm>
            <a:off x="0" y="1236344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95" name="textbox295"/>
          <xdr:cNvSpPr txBox="1"/>
        </xdr:nvSpPr>
        <xdr:spPr>
          <a:xfrm>
            <a:off x="0" y="141160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00" name="textbox300"/>
          <xdr:cNvSpPr txBox="1"/>
        </xdr:nvSpPr>
        <xdr:spPr>
          <a:xfrm>
            <a:off x="0" y="1586864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05" name="textbox305"/>
          <xdr:cNvSpPr txBox="1"/>
        </xdr:nvSpPr>
        <xdr:spPr>
          <a:xfrm>
            <a:off x="0" y="176212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10" name="textbox310"/>
          <xdr:cNvSpPr txBox="1"/>
        </xdr:nvSpPr>
        <xdr:spPr>
          <a:xfrm>
            <a:off x="0" y="193738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15" name="textbox315"/>
          <xdr:cNvSpPr txBox="1"/>
        </xdr:nvSpPr>
        <xdr:spPr>
          <a:xfrm>
            <a:off x="0" y="2112645"/>
            <a:ext cx="1155700" cy="17589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4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20" name="textbox320"/>
          <xdr:cNvSpPr txBox="1"/>
        </xdr:nvSpPr>
        <xdr:spPr>
          <a:xfrm>
            <a:off x="0" y="2288539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25" name="textbox325"/>
          <xdr:cNvSpPr txBox="1"/>
        </xdr:nvSpPr>
        <xdr:spPr>
          <a:xfrm>
            <a:off x="0" y="2463800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30" name="textbox330"/>
          <xdr:cNvSpPr txBox="1"/>
        </xdr:nvSpPr>
        <xdr:spPr>
          <a:xfrm>
            <a:off x="0" y="2639060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35" name="textbox335"/>
          <xdr:cNvSpPr txBox="1"/>
        </xdr:nvSpPr>
        <xdr:spPr>
          <a:xfrm>
            <a:off x="0" y="2814320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40" name="textbox340"/>
          <xdr:cNvSpPr txBox="1"/>
        </xdr:nvSpPr>
        <xdr:spPr>
          <a:xfrm>
            <a:off x="0" y="2989579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45" name="textbox345"/>
          <xdr:cNvSpPr txBox="1"/>
        </xdr:nvSpPr>
        <xdr:spPr>
          <a:xfrm>
            <a:off x="0" y="3164839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50" name="textbox350"/>
          <xdr:cNvSpPr txBox="1"/>
        </xdr:nvSpPr>
        <xdr:spPr>
          <a:xfrm>
            <a:off x="0" y="3340100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55" name="textbox355"/>
          <xdr:cNvSpPr txBox="1"/>
        </xdr:nvSpPr>
        <xdr:spPr>
          <a:xfrm>
            <a:off x="0" y="3515359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60" name="textbox360"/>
          <xdr:cNvSpPr txBox="1"/>
        </xdr:nvSpPr>
        <xdr:spPr>
          <a:xfrm>
            <a:off x="0" y="3690620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65" name="textbox365"/>
          <xdr:cNvSpPr txBox="1"/>
        </xdr:nvSpPr>
        <xdr:spPr>
          <a:xfrm>
            <a:off x="0" y="3865879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70" name="textbox370"/>
          <xdr:cNvSpPr txBox="1"/>
        </xdr:nvSpPr>
        <xdr:spPr>
          <a:xfrm>
            <a:off x="0" y="4040504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75" name="textbox375"/>
          <xdr:cNvSpPr txBox="1"/>
        </xdr:nvSpPr>
        <xdr:spPr>
          <a:xfrm>
            <a:off x="0" y="421576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80" name="textbox380"/>
          <xdr:cNvSpPr txBox="1"/>
        </xdr:nvSpPr>
        <xdr:spPr>
          <a:xfrm>
            <a:off x="0" y="439102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85" name="textbox385"/>
          <xdr:cNvSpPr txBox="1"/>
        </xdr:nvSpPr>
        <xdr:spPr>
          <a:xfrm>
            <a:off x="0" y="4566284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90" name="textbox390"/>
          <xdr:cNvSpPr txBox="1"/>
        </xdr:nvSpPr>
        <xdr:spPr>
          <a:xfrm>
            <a:off x="0" y="474154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395" name="textbox395"/>
          <xdr:cNvSpPr txBox="1"/>
        </xdr:nvSpPr>
        <xdr:spPr>
          <a:xfrm>
            <a:off x="0" y="4916804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149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00" name="textbox400"/>
          <xdr:cNvSpPr txBox="1"/>
        </xdr:nvSpPr>
        <xdr:spPr>
          <a:xfrm>
            <a:off x="0" y="509206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05" name="textbox405"/>
          <xdr:cNvSpPr txBox="1"/>
        </xdr:nvSpPr>
        <xdr:spPr>
          <a:xfrm>
            <a:off x="0" y="526732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10" name="textbox410"/>
          <xdr:cNvSpPr txBox="1"/>
        </xdr:nvSpPr>
        <xdr:spPr>
          <a:xfrm>
            <a:off x="0" y="5442584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15" name="textbox415"/>
          <xdr:cNvSpPr txBox="1"/>
        </xdr:nvSpPr>
        <xdr:spPr>
          <a:xfrm>
            <a:off x="0" y="561784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20" name="textbox420"/>
          <xdr:cNvSpPr txBox="1"/>
        </xdr:nvSpPr>
        <xdr:spPr>
          <a:xfrm>
            <a:off x="0" y="5793104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25" name="textbox425"/>
          <xdr:cNvSpPr txBox="1"/>
        </xdr:nvSpPr>
        <xdr:spPr>
          <a:xfrm>
            <a:off x="0" y="596836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30" name="textbox430"/>
          <xdr:cNvSpPr txBox="1"/>
        </xdr:nvSpPr>
        <xdr:spPr>
          <a:xfrm>
            <a:off x="0" y="614362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35" name="textbox435"/>
          <xdr:cNvSpPr txBox="1"/>
        </xdr:nvSpPr>
        <xdr:spPr>
          <a:xfrm>
            <a:off x="0" y="6318884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40" name="textbox440"/>
          <xdr:cNvSpPr txBox="1"/>
        </xdr:nvSpPr>
        <xdr:spPr>
          <a:xfrm>
            <a:off x="0" y="649414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45" name="textbox445"/>
          <xdr:cNvSpPr txBox="1"/>
        </xdr:nvSpPr>
        <xdr:spPr>
          <a:xfrm>
            <a:off x="0" y="666940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50" name="textbox450"/>
          <xdr:cNvSpPr txBox="1"/>
        </xdr:nvSpPr>
        <xdr:spPr>
          <a:xfrm>
            <a:off x="0" y="684466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55" name="textbox455"/>
          <xdr:cNvSpPr txBox="1"/>
        </xdr:nvSpPr>
        <xdr:spPr>
          <a:xfrm>
            <a:off x="0" y="701992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276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60" name="textbox460"/>
          <xdr:cNvSpPr txBox="1"/>
        </xdr:nvSpPr>
        <xdr:spPr>
          <a:xfrm>
            <a:off x="0" y="7195184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276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65" name="textbox465"/>
          <xdr:cNvSpPr txBox="1"/>
        </xdr:nvSpPr>
        <xdr:spPr>
          <a:xfrm>
            <a:off x="0" y="7370444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276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70" name="textbox470"/>
          <xdr:cNvSpPr txBox="1"/>
        </xdr:nvSpPr>
        <xdr:spPr>
          <a:xfrm>
            <a:off x="0" y="754570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9276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75" name="textbox475"/>
          <xdr:cNvSpPr txBox="1"/>
        </xdr:nvSpPr>
        <xdr:spPr>
          <a:xfrm>
            <a:off x="0" y="7720965"/>
            <a:ext cx="1155700" cy="1752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5000"/>
              </a:lnSpc>
              <a:spcBef>
                <a:spcPts val="0"/>
              </a:spcBef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80" name="textbox480"/>
          <xdr:cNvSpPr txBox="1"/>
        </xdr:nvSpPr>
        <xdr:spPr>
          <a:xfrm>
            <a:off x="0" y="7896225"/>
            <a:ext cx="1155700" cy="18668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4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4810" algn="l" rtl="0" eaLnBrk="0">
              <a:lnSpc>
                <a:spcPct val="77000"/>
              </a:lnSpc>
            </a:pPr>
            <a:r>
              <a:rPr sz="11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257" name="path"/>
          <xdr:cNvSpPr txBox="1"/>
        </xdr:nvSpPr>
        <xdr:spPr>
          <a:xfrm>
            <a:off x="0" y="0"/>
            <a:ext cx="9525" cy="17653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58" name="path"/>
          <xdr:cNvSpPr txBox="1"/>
        </xdr:nvSpPr>
        <xdr:spPr>
          <a:xfrm>
            <a:off x="0" y="17653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59" name="path"/>
          <xdr:cNvSpPr txBox="1"/>
        </xdr:nvSpPr>
        <xdr:spPr>
          <a:xfrm>
            <a:off x="1155700" y="0"/>
            <a:ext cx="9525" cy="17653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61" name="path"/>
          <xdr:cNvSpPr txBox="1"/>
        </xdr:nvSpPr>
        <xdr:spPr>
          <a:xfrm>
            <a:off x="0" y="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62" name="path"/>
          <xdr:cNvSpPr txBox="1"/>
        </xdr:nvSpPr>
        <xdr:spPr>
          <a:xfrm>
            <a:off x="0" y="17716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63" name="path"/>
          <xdr:cNvSpPr txBox="1"/>
        </xdr:nvSpPr>
        <xdr:spPr>
          <a:xfrm>
            <a:off x="0" y="35242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64" name="path"/>
          <xdr:cNvSpPr txBox="1"/>
        </xdr:nvSpPr>
        <xdr:spPr>
          <a:xfrm>
            <a:off x="1155700" y="17716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66" name="path"/>
          <xdr:cNvSpPr txBox="1"/>
        </xdr:nvSpPr>
        <xdr:spPr>
          <a:xfrm>
            <a:off x="0" y="17716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67" name="path"/>
          <xdr:cNvSpPr txBox="1"/>
        </xdr:nvSpPr>
        <xdr:spPr>
          <a:xfrm>
            <a:off x="0" y="352425"/>
            <a:ext cx="9525" cy="18288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68" name="path"/>
          <xdr:cNvSpPr txBox="1"/>
        </xdr:nvSpPr>
        <xdr:spPr>
          <a:xfrm>
            <a:off x="0" y="53530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69" name="path"/>
          <xdr:cNvSpPr txBox="1"/>
        </xdr:nvSpPr>
        <xdr:spPr>
          <a:xfrm>
            <a:off x="1155700" y="352425"/>
            <a:ext cx="9525" cy="18288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71" name="path"/>
          <xdr:cNvSpPr txBox="1"/>
        </xdr:nvSpPr>
        <xdr:spPr>
          <a:xfrm>
            <a:off x="0" y="3524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72" name="path"/>
          <xdr:cNvSpPr txBox="1"/>
        </xdr:nvSpPr>
        <xdr:spPr>
          <a:xfrm>
            <a:off x="0" y="5353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73" name="path"/>
          <xdr:cNvSpPr txBox="1"/>
        </xdr:nvSpPr>
        <xdr:spPr>
          <a:xfrm>
            <a:off x="0" y="7105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74" name="path"/>
          <xdr:cNvSpPr txBox="1"/>
        </xdr:nvSpPr>
        <xdr:spPr>
          <a:xfrm>
            <a:off x="1155700" y="5353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76" name="path"/>
          <xdr:cNvSpPr txBox="1"/>
        </xdr:nvSpPr>
        <xdr:spPr>
          <a:xfrm>
            <a:off x="0" y="53530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77" name="path"/>
          <xdr:cNvSpPr txBox="1"/>
        </xdr:nvSpPr>
        <xdr:spPr>
          <a:xfrm>
            <a:off x="0" y="7105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78" name="path"/>
          <xdr:cNvSpPr txBox="1"/>
        </xdr:nvSpPr>
        <xdr:spPr>
          <a:xfrm>
            <a:off x="0" y="8858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79" name="path"/>
          <xdr:cNvSpPr txBox="1"/>
        </xdr:nvSpPr>
        <xdr:spPr>
          <a:xfrm>
            <a:off x="1155700" y="7105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81" name="path"/>
          <xdr:cNvSpPr txBox="1"/>
        </xdr:nvSpPr>
        <xdr:spPr>
          <a:xfrm>
            <a:off x="0" y="7105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82" name="path"/>
          <xdr:cNvSpPr txBox="1"/>
        </xdr:nvSpPr>
        <xdr:spPr>
          <a:xfrm>
            <a:off x="0" y="8858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83" name="path"/>
          <xdr:cNvSpPr txBox="1"/>
        </xdr:nvSpPr>
        <xdr:spPr>
          <a:xfrm>
            <a:off x="0" y="106108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84" name="path"/>
          <xdr:cNvSpPr txBox="1"/>
        </xdr:nvSpPr>
        <xdr:spPr>
          <a:xfrm>
            <a:off x="1155700" y="8858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86" name="path"/>
          <xdr:cNvSpPr txBox="1"/>
        </xdr:nvSpPr>
        <xdr:spPr>
          <a:xfrm>
            <a:off x="0" y="8858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87" name="path"/>
          <xdr:cNvSpPr txBox="1"/>
        </xdr:nvSpPr>
        <xdr:spPr>
          <a:xfrm>
            <a:off x="0" y="106108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88" name="path"/>
          <xdr:cNvSpPr txBox="1"/>
        </xdr:nvSpPr>
        <xdr:spPr>
          <a:xfrm>
            <a:off x="0" y="123634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89" name="path"/>
          <xdr:cNvSpPr txBox="1"/>
        </xdr:nvSpPr>
        <xdr:spPr>
          <a:xfrm>
            <a:off x="1155700" y="106108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91" name="path"/>
          <xdr:cNvSpPr txBox="1"/>
        </xdr:nvSpPr>
        <xdr:spPr>
          <a:xfrm>
            <a:off x="0" y="106108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92" name="path"/>
          <xdr:cNvSpPr txBox="1"/>
        </xdr:nvSpPr>
        <xdr:spPr>
          <a:xfrm>
            <a:off x="0" y="123634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93" name="path"/>
          <xdr:cNvSpPr txBox="1"/>
        </xdr:nvSpPr>
        <xdr:spPr>
          <a:xfrm>
            <a:off x="0" y="141160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94" name="path"/>
          <xdr:cNvSpPr txBox="1"/>
        </xdr:nvSpPr>
        <xdr:spPr>
          <a:xfrm>
            <a:off x="1155700" y="123634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96" name="path"/>
          <xdr:cNvSpPr txBox="1"/>
        </xdr:nvSpPr>
        <xdr:spPr>
          <a:xfrm>
            <a:off x="0" y="123634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97" name="path"/>
          <xdr:cNvSpPr txBox="1"/>
        </xdr:nvSpPr>
        <xdr:spPr>
          <a:xfrm>
            <a:off x="0" y="14116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98" name="path"/>
          <xdr:cNvSpPr txBox="1"/>
        </xdr:nvSpPr>
        <xdr:spPr>
          <a:xfrm>
            <a:off x="0" y="15868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299" name="path"/>
          <xdr:cNvSpPr txBox="1"/>
        </xdr:nvSpPr>
        <xdr:spPr>
          <a:xfrm>
            <a:off x="1155700" y="14116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01" name="path"/>
          <xdr:cNvSpPr txBox="1"/>
        </xdr:nvSpPr>
        <xdr:spPr>
          <a:xfrm>
            <a:off x="0" y="141160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02" name="path"/>
          <xdr:cNvSpPr txBox="1"/>
        </xdr:nvSpPr>
        <xdr:spPr>
          <a:xfrm>
            <a:off x="0" y="158686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03" name="path"/>
          <xdr:cNvSpPr txBox="1"/>
        </xdr:nvSpPr>
        <xdr:spPr>
          <a:xfrm>
            <a:off x="0" y="176212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04" name="path"/>
          <xdr:cNvSpPr txBox="1"/>
        </xdr:nvSpPr>
        <xdr:spPr>
          <a:xfrm>
            <a:off x="1155700" y="158686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06" name="path"/>
          <xdr:cNvSpPr txBox="1"/>
        </xdr:nvSpPr>
        <xdr:spPr>
          <a:xfrm>
            <a:off x="0" y="158686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07" name="path"/>
          <xdr:cNvSpPr txBox="1"/>
        </xdr:nvSpPr>
        <xdr:spPr>
          <a:xfrm>
            <a:off x="0" y="17621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08" name="path"/>
          <xdr:cNvSpPr txBox="1"/>
        </xdr:nvSpPr>
        <xdr:spPr>
          <a:xfrm>
            <a:off x="0" y="193738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09" name="path"/>
          <xdr:cNvSpPr txBox="1"/>
        </xdr:nvSpPr>
        <xdr:spPr>
          <a:xfrm>
            <a:off x="1155700" y="17621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11" name="path"/>
          <xdr:cNvSpPr txBox="1"/>
        </xdr:nvSpPr>
        <xdr:spPr>
          <a:xfrm>
            <a:off x="0" y="17621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12" name="path"/>
          <xdr:cNvSpPr txBox="1"/>
        </xdr:nvSpPr>
        <xdr:spPr>
          <a:xfrm>
            <a:off x="0" y="193738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13" name="path"/>
          <xdr:cNvSpPr txBox="1"/>
        </xdr:nvSpPr>
        <xdr:spPr>
          <a:xfrm>
            <a:off x="0" y="211264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14" name="path"/>
          <xdr:cNvSpPr txBox="1"/>
        </xdr:nvSpPr>
        <xdr:spPr>
          <a:xfrm>
            <a:off x="1155700" y="193738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16" name="path"/>
          <xdr:cNvSpPr txBox="1"/>
        </xdr:nvSpPr>
        <xdr:spPr>
          <a:xfrm>
            <a:off x="0" y="193738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17" name="path"/>
          <xdr:cNvSpPr txBox="1"/>
        </xdr:nvSpPr>
        <xdr:spPr>
          <a:xfrm>
            <a:off x="0" y="2112645"/>
            <a:ext cx="9525" cy="17589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18" name="path"/>
          <xdr:cNvSpPr txBox="1"/>
        </xdr:nvSpPr>
        <xdr:spPr>
          <a:xfrm>
            <a:off x="0" y="228854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19" name="path"/>
          <xdr:cNvSpPr txBox="1"/>
        </xdr:nvSpPr>
        <xdr:spPr>
          <a:xfrm>
            <a:off x="1155700" y="2112645"/>
            <a:ext cx="9525" cy="17589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21" name="path"/>
          <xdr:cNvSpPr txBox="1"/>
        </xdr:nvSpPr>
        <xdr:spPr>
          <a:xfrm>
            <a:off x="0" y="211264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22" name="path"/>
          <xdr:cNvSpPr txBox="1"/>
        </xdr:nvSpPr>
        <xdr:spPr>
          <a:xfrm>
            <a:off x="0" y="228853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23" name="path"/>
          <xdr:cNvSpPr txBox="1"/>
        </xdr:nvSpPr>
        <xdr:spPr>
          <a:xfrm>
            <a:off x="0" y="246379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24" name="path"/>
          <xdr:cNvSpPr txBox="1"/>
        </xdr:nvSpPr>
        <xdr:spPr>
          <a:xfrm>
            <a:off x="1155700" y="228853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26" name="path"/>
          <xdr:cNvSpPr txBox="1"/>
        </xdr:nvSpPr>
        <xdr:spPr>
          <a:xfrm>
            <a:off x="0" y="228853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27" name="path"/>
          <xdr:cNvSpPr txBox="1"/>
        </xdr:nvSpPr>
        <xdr:spPr>
          <a:xfrm>
            <a:off x="0" y="246380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28" name="path"/>
          <xdr:cNvSpPr txBox="1"/>
        </xdr:nvSpPr>
        <xdr:spPr>
          <a:xfrm>
            <a:off x="0" y="263906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29" name="path"/>
          <xdr:cNvSpPr txBox="1"/>
        </xdr:nvSpPr>
        <xdr:spPr>
          <a:xfrm>
            <a:off x="1155700" y="246380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31" name="path"/>
          <xdr:cNvSpPr txBox="1"/>
        </xdr:nvSpPr>
        <xdr:spPr>
          <a:xfrm>
            <a:off x="0" y="246380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32" name="path"/>
          <xdr:cNvSpPr txBox="1"/>
        </xdr:nvSpPr>
        <xdr:spPr>
          <a:xfrm>
            <a:off x="0" y="263906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33" name="path"/>
          <xdr:cNvSpPr txBox="1"/>
        </xdr:nvSpPr>
        <xdr:spPr>
          <a:xfrm>
            <a:off x="0" y="281432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34" name="path"/>
          <xdr:cNvSpPr txBox="1"/>
        </xdr:nvSpPr>
        <xdr:spPr>
          <a:xfrm>
            <a:off x="1155700" y="263906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36" name="path"/>
          <xdr:cNvSpPr txBox="1"/>
        </xdr:nvSpPr>
        <xdr:spPr>
          <a:xfrm>
            <a:off x="0" y="263906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37" name="path"/>
          <xdr:cNvSpPr txBox="1"/>
        </xdr:nvSpPr>
        <xdr:spPr>
          <a:xfrm>
            <a:off x="0" y="281432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38" name="path"/>
          <xdr:cNvSpPr txBox="1"/>
        </xdr:nvSpPr>
        <xdr:spPr>
          <a:xfrm>
            <a:off x="0" y="298958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39" name="path"/>
          <xdr:cNvSpPr txBox="1"/>
        </xdr:nvSpPr>
        <xdr:spPr>
          <a:xfrm>
            <a:off x="1155700" y="281432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41" name="path"/>
          <xdr:cNvSpPr txBox="1"/>
        </xdr:nvSpPr>
        <xdr:spPr>
          <a:xfrm>
            <a:off x="0" y="281432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42" name="path"/>
          <xdr:cNvSpPr txBox="1"/>
        </xdr:nvSpPr>
        <xdr:spPr>
          <a:xfrm>
            <a:off x="0" y="298957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43" name="path"/>
          <xdr:cNvSpPr txBox="1"/>
        </xdr:nvSpPr>
        <xdr:spPr>
          <a:xfrm>
            <a:off x="0" y="316483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44" name="path"/>
          <xdr:cNvSpPr txBox="1"/>
        </xdr:nvSpPr>
        <xdr:spPr>
          <a:xfrm>
            <a:off x="1155700" y="298957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46" name="path"/>
          <xdr:cNvSpPr txBox="1"/>
        </xdr:nvSpPr>
        <xdr:spPr>
          <a:xfrm>
            <a:off x="0" y="298957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47" name="path"/>
          <xdr:cNvSpPr txBox="1"/>
        </xdr:nvSpPr>
        <xdr:spPr>
          <a:xfrm>
            <a:off x="0" y="316483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48" name="path"/>
          <xdr:cNvSpPr txBox="1"/>
        </xdr:nvSpPr>
        <xdr:spPr>
          <a:xfrm>
            <a:off x="0" y="334009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49" name="path"/>
          <xdr:cNvSpPr txBox="1"/>
        </xdr:nvSpPr>
        <xdr:spPr>
          <a:xfrm>
            <a:off x="1155700" y="316483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51" name="path"/>
          <xdr:cNvSpPr txBox="1"/>
        </xdr:nvSpPr>
        <xdr:spPr>
          <a:xfrm>
            <a:off x="0" y="316483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52" name="path"/>
          <xdr:cNvSpPr txBox="1"/>
        </xdr:nvSpPr>
        <xdr:spPr>
          <a:xfrm>
            <a:off x="0" y="334010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53" name="path"/>
          <xdr:cNvSpPr txBox="1"/>
        </xdr:nvSpPr>
        <xdr:spPr>
          <a:xfrm>
            <a:off x="0" y="351536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54" name="path"/>
          <xdr:cNvSpPr txBox="1"/>
        </xdr:nvSpPr>
        <xdr:spPr>
          <a:xfrm>
            <a:off x="1155700" y="334010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56" name="path"/>
          <xdr:cNvSpPr txBox="1"/>
        </xdr:nvSpPr>
        <xdr:spPr>
          <a:xfrm>
            <a:off x="0" y="334010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57" name="path"/>
          <xdr:cNvSpPr txBox="1"/>
        </xdr:nvSpPr>
        <xdr:spPr>
          <a:xfrm>
            <a:off x="0" y="351535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58" name="path"/>
          <xdr:cNvSpPr txBox="1"/>
        </xdr:nvSpPr>
        <xdr:spPr>
          <a:xfrm>
            <a:off x="0" y="369061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59" name="path"/>
          <xdr:cNvSpPr txBox="1"/>
        </xdr:nvSpPr>
        <xdr:spPr>
          <a:xfrm>
            <a:off x="1155700" y="351535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61" name="path"/>
          <xdr:cNvSpPr txBox="1"/>
        </xdr:nvSpPr>
        <xdr:spPr>
          <a:xfrm>
            <a:off x="0" y="351535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62" name="path"/>
          <xdr:cNvSpPr txBox="1"/>
        </xdr:nvSpPr>
        <xdr:spPr>
          <a:xfrm>
            <a:off x="0" y="369062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63" name="path"/>
          <xdr:cNvSpPr txBox="1"/>
        </xdr:nvSpPr>
        <xdr:spPr>
          <a:xfrm>
            <a:off x="0" y="386588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64" name="path"/>
          <xdr:cNvSpPr txBox="1"/>
        </xdr:nvSpPr>
        <xdr:spPr>
          <a:xfrm>
            <a:off x="1155700" y="3690620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66" name="path"/>
          <xdr:cNvSpPr txBox="1"/>
        </xdr:nvSpPr>
        <xdr:spPr>
          <a:xfrm>
            <a:off x="0" y="369062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67" name="path"/>
          <xdr:cNvSpPr txBox="1"/>
        </xdr:nvSpPr>
        <xdr:spPr>
          <a:xfrm>
            <a:off x="0" y="386587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68" name="path"/>
          <xdr:cNvSpPr txBox="1"/>
        </xdr:nvSpPr>
        <xdr:spPr>
          <a:xfrm>
            <a:off x="0" y="404113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69" name="path"/>
          <xdr:cNvSpPr txBox="1"/>
        </xdr:nvSpPr>
        <xdr:spPr>
          <a:xfrm>
            <a:off x="1155700" y="3865879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71" name="path"/>
          <xdr:cNvSpPr txBox="1"/>
        </xdr:nvSpPr>
        <xdr:spPr>
          <a:xfrm>
            <a:off x="0" y="386587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72" name="path"/>
          <xdr:cNvSpPr txBox="1"/>
        </xdr:nvSpPr>
        <xdr:spPr>
          <a:xfrm>
            <a:off x="0" y="40405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73" name="path"/>
          <xdr:cNvSpPr txBox="1"/>
        </xdr:nvSpPr>
        <xdr:spPr>
          <a:xfrm>
            <a:off x="0" y="421576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74" name="path"/>
          <xdr:cNvSpPr txBox="1"/>
        </xdr:nvSpPr>
        <xdr:spPr>
          <a:xfrm>
            <a:off x="1155700" y="40405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76" name="path"/>
          <xdr:cNvSpPr txBox="1"/>
        </xdr:nvSpPr>
        <xdr:spPr>
          <a:xfrm>
            <a:off x="0" y="404050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77" name="path"/>
          <xdr:cNvSpPr txBox="1"/>
        </xdr:nvSpPr>
        <xdr:spPr>
          <a:xfrm>
            <a:off x="0" y="42157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78" name="path"/>
          <xdr:cNvSpPr txBox="1"/>
        </xdr:nvSpPr>
        <xdr:spPr>
          <a:xfrm>
            <a:off x="0" y="43910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79" name="path"/>
          <xdr:cNvSpPr txBox="1"/>
        </xdr:nvSpPr>
        <xdr:spPr>
          <a:xfrm>
            <a:off x="1155700" y="42157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81" name="path"/>
          <xdr:cNvSpPr txBox="1"/>
        </xdr:nvSpPr>
        <xdr:spPr>
          <a:xfrm>
            <a:off x="0" y="42157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82" name="path"/>
          <xdr:cNvSpPr txBox="1"/>
        </xdr:nvSpPr>
        <xdr:spPr>
          <a:xfrm>
            <a:off x="0" y="43910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83" name="path"/>
          <xdr:cNvSpPr txBox="1"/>
        </xdr:nvSpPr>
        <xdr:spPr>
          <a:xfrm>
            <a:off x="0" y="456628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84" name="path"/>
          <xdr:cNvSpPr txBox="1"/>
        </xdr:nvSpPr>
        <xdr:spPr>
          <a:xfrm>
            <a:off x="1155700" y="43910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86" name="path"/>
          <xdr:cNvSpPr txBox="1"/>
        </xdr:nvSpPr>
        <xdr:spPr>
          <a:xfrm>
            <a:off x="0" y="43910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87" name="path"/>
          <xdr:cNvSpPr txBox="1"/>
        </xdr:nvSpPr>
        <xdr:spPr>
          <a:xfrm>
            <a:off x="0" y="45662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88" name="path"/>
          <xdr:cNvSpPr txBox="1"/>
        </xdr:nvSpPr>
        <xdr:spPr>
          <a:xfrm>
            <a:off x="0" y="474154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89" name="path"/>
          <xdr:cNvSpPr txBox="1"/>
        </xdr:nvSpPr>
        <xdr:spPr>
          <a:xfrm>
            <a:off x="1155700" y="45662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91" name="path"/>
          <xdr:cNvSpPr txBox="1"/>
        </xdr:nvSpPr>
        <xdr:spPr>
          <a:xfrm>
            <a:off x="0" y="456628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92" name="path"/>
          <xdr:cNvSpPr txBox="1"/>
        </xdr:nvSpPr>
        <xdr:spPr>
          <a:xfrm>
            <a:off x="0" y="47415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93" name="path"/>
          <xdr:cNvSpPr txBox="1"/>
        </xdr:nvSpPr>
        <xdr:spPr>
          <a:xfrm>
            <a:off x="0" y="491680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94" name="path"/>
          <xdr:cNvSpPr txBox="1"/>
        </xdr:nvSpPr>
        <xdr:spPr>
          <a:xfrm>
            <a:off x="1155700" y="47415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96" name="path"/>
          <xdr:cNvSpPr txBox="1"/>
        </xdr:nvSpPr>
        <xdr:spPr>
          <a:xfrm>
            <a:off x="0" y="474154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97" name="path"/>
          <xdr:cNvSpPr txBox="1"/>
        </xdr:nvSpPr>
        <xdr:spPr>
          <a:xfrm>
            <a:off x="0" y="49168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98" name="path"/>
          <xdr:cNvSpPr txBox="1"/>
        </xdr:nvSpPr>
        <xdr:spPr>
          <a:xfrm>
            <a:off x="0" y="509206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399" name="path"/>
          <xdr:cNvSpPr txBox="1"/>
        </xdr:nvSpPr>
        <xdr:spPr>
          <a:xfrm>
            <a:off x="1155700" y="49168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01" name="path"/>
          <xdr:cNvSpPr txBox="1"/>
        </xdr:nvSpPr>
        <xdr:spPr>
          <a:xfrm>
            <a:off x="0" y="491680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02" name="path"/>
          <xdr:cNvSpPr txBox="1"/>
        </xdr:nvSpPr>
        <xdr:spPr>
          <a:xfrm>
            <a:off x="0" y="50920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03" name="path"/>
          <xdr:cNvSpPr txBox="1"/>
        </xdr:nvSpPr>
        <xdr:spPr>
          <a:xfrm>
            <a:off x="0" y="52673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04" name="path"/>
          <xdr:cNvSpPr txBox="1"/>
        </xdr:nvSpPr>
        <xdr:spPr>
          <a:xfrm>
            <a:off x="1155700" y="50920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06" name="path"/>
          <xdr:cNvSpPr txBox="1"/>
        </xdr:nvSpPr>
        <xdr:spPr>
          <a:xfrm>
            <a:off x="0" y="50920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07" name="path"/>
          <xdr:cNvSpPr txBox="1"/>
        </xdr:nvSpPr>
        <xdr:spPr>
          <a:xfrm>
            <a:off x="0" y="52673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08" name="path"/>
          <xdr:cNvSpPr txBox="1"/>
        </xdr:nvSpPr>
        <xdr:spPr>
          <a:xfrm>
            <a:off x="0" y="544258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09" name="path"/>
          <xdr:cNvSpPr txBox="1"/>
        </xdr:nvSpPr>
        <xdr:spPr>
          <a:xfrm>
            <a:off x="1155700" y="52673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11" name="path"/>
          <xdr:cNvSpPr txBox="1"/>
        </xdr:nvSpPr>
        <xdr:spPr>
          <a:xfrm>
            <a:off x="0" y="52673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12" name="path"/>
          <xdr:cNvSpPr txBox="1"/>
        </xdr:nvSpPr>
        <xdr:spPr>
          <a:xfrm>
            <a:off x="0" y="54425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13" name="path"/>
          <xdr:cNvSpPr txBox="1"/>
        </xdr:nvSpPr>
        <xdr:spPr>
          <a:xfrm>
            <a:off x="0" y="561784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14" name="path"/>
          <xdr:cNvSpPr txBox="1"/>
        </xdr:nvSpPr>
        <xdr:spPr>
          <a:xfrm>
            <a:off x="1155700" y="54425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16" name="path"/>
          <xdr:cNvSpPr txBox="1"/>
        </xdr:nvSpPr>
        <xdr:spPr>
          <a:xfrm>
            <a:off x="0" y="544258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17" name="path"/>
          <xdr:cNvSpPr txBox="1"/>
        </xdr:nvSpPr>
        <xdr:spPr>
          <a:xfrm>
            <a:off x="0" y="56178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18" name="path"/>
          <xdr:cNvSpPr txBox="1"/>
        </xdr:nvSpPr>
        <xdr:spPr>
          <a:xfrm>
            <a:off x="0" y="579310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19" name="path"/>
          <xdr:cNvSpPr txBox="1"/>
        </xdr:nvSpPr>
        <xdr:spPr>
          <a:xfrm>
            <a:off x="1155700" y="56178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21" name="path"/>
          <xdr:cNvSpPr txBox="1"/>
        </xdr:nvSpPr>
        <xdr:spPr>
          <a:xfrm>
            <a:off x="0" y="561784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22" name="path"/>
          <xdr:cNvSpPr txBox="1"/>
        </xdr:nvSpPr>
        <xdr:spPr>
          <a:xfrm>
            <a:off x="0" y="57931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23" name="path"/>
          <xdr:cNvSpPr txBox="1"/>
        </xdr:nvSpPr>
        <xdr:spPr>
          <a:xfrm>
            <a:off x="0" y="596836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24" name="path"/>
          <xdr:cNvSpPr txBox="1"/>
        </xdr:nvSpPr>
        <xdr:spPr>
          <a:xfrm>
            <a:off x="1155700" y="579310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26" name="path"/>
          <xdr:cNvSpPr txBox="1"/>
        </xdr:nvSpPr>
        <xdr:spPr>
          <a:xfrm>
            <a:off x="0" y="579310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27" name="path"/>
          <xdr:cNvSpPr txBox="1"/>
        </xdr:nvSpPr>
        <xdr:spPr>
          <a:xfrm>
            <a:off x="0" y="59683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28" name="path"/>
          <xdr:cNvSpPr txBox="1"/>
        </xdr:nvSpPr>
        <xdr:spPr>
          <a:xfrm>
            <a:off x="0" y="61436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29" name="path"/>
          <xdr:cNvSpPr txBox="1"/>
        </xdr:nvSpPr>
        <xdr:spPr>
          <a:xfrm>
            <a:off x="1155700" y="59683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31" name="path"/>
          <xdr:cNvSpPr txBox="1"/>
        </xdr:nvSpPr>
        <xdr:spPr>
          <a:xfrm>
            <a:off x="0" y="59683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32" name="path"/>
          <xdr:cNvSpPr txBox="1"/>
        </xdr:nvSpPr>
        <xdr:spPr>
          <a:xfrm>
            <a:off x="0" y="61436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33" name="path"/>
          <xdr:cNvSpPr txBox="1"/>
        </xdr:nvSpPr>
        <xdr:spPr>
          <a:xfrm>
            <a:off x="0" y="631888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34" name="path"/>
          <xdr:cNvSpPr txBox="1"/>
        </xdr:nvSpPr>
        <xdr:spPr>
          <a:xfrm>
            <a:off x="1155700" y="61436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36" name="path"/>
          <xdr:cNvSpPr txBox="1"/>
        </xdr:nvSpPr>
        <xdr:spPr>
          <a:xfrm>
            <a:off x="0" y="61436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37" name="path"/>
          <xdr:cNvSpPr txBox="1"/>
        </xdr:nvSpPr>
        <xdr:spPr>
          <a:xfrm>
            <a:off x="0" y="63188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38" name="path"/>
          <xdr:cNvSpPr txBox="1"/>
        </xdr:nvSpPr>
        <xdr:spPr>
          <a:xfrm>
            <a:off x="0" y="649414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39" name="path"/>
          <xdr:cNvSpPr txBox="1"/>
        </xdr:nvSpPr>
        <xdr:spPr>
          <a:xfrm>
            <a:off x="1155700" y="63188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41" name="path"/>
          <xdr:cNvSpPr txBox="1"/>
        </xdr:nvSpPr>
        <xdr:spPr>
          <a:xfrm>
            <a:off x="0" y="631888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42" name="path"/>
          <xdr:cNvSpPr txBox="1"/>
        </xdr:nvSpPr>
        <xdr:spPr>
          <a:xfrm>
            <a:off x="0" y="64941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43" name="path"/>
          <xdr:cNvSpPr txBox="1"/>
        </xdr:nvSpPr>
        <xdr:spPr>
          <a:xfrm>
            <a:off x="0" y="666940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44" name="path"/>
          <xdr:cNvSpPr txBox="1"/>
        </xdr:nvSpPr>
        <xdr:spPr>
          <a:xfrm>
            <a:off x="1155700" y="649414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46" name="path"/>
          <xdr:cNvSpPr txBox="1"/>
        </xdr:nvSpPr>
        <xdr:spPr>
          <a:xfrm>
            <a:off x="0" y="649414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47" name="path"/>
          <xdr:cNvSpPr txBox="1"/>
        </xdr:nvSpPr>
        <xdr:spPr>
          <a:xfrm>
            <a:off x="0" y="66694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48" name="path"/>
          <xdr:cNvSpPr txBox="1"/>
        </xdr:nvSpPr>
        <xdr:spPr>
          <a:xfrm>
            <a:off x="0" y="68446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49" name="path"/>
          <xdr:cNvSpPr txBox="1"/>
        </xdr:nvSpPr>
        <xdr:spPr>
          <a:xfrm>
            <a:off x="1155700" y="66694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51" name="path"/>
          <xdr:cNvSpPr txBox="1"/>
        </xdr:nvSpPr>
        <xdr:spPr>
          <a:xfrm>
            <a:off x="0" y="666940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52" name="path"/>
          <xdr:cNvSpPr txBox="1"/>
        </xdr:nvSpPr>
        <xdr:spPr>
          <a:xfrm>
            <a:off x="0" y="68446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53" name="path"/>
          <xdr:cNvSpPr txBox="1"/>
        </xdr:nvSpPr>
        <xdr:spPr>
          <a:xfrm>
            <a:off x="0" y="70199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54" name="path"/>
          <xdr:cNvSpPr txBox="1"/>
        </xdr:nvSpPr>
        <xdr:spPr>
          <a:xfrm>
            <a:off x="1155700" y="68446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56" name="path"/>
          <xdr:cNvSpPr txBox="1"/>
        </xdr:nvSpPr>
        <xdr:spPr>
          <a:xfrm>
            <a:off x="0" y="68446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57" name="path"/>
          <xdr:cNvSpPr txBox="1"/>
        </xdr:nvSpPr>
        <xdr:spPr>
          <a:xfrm>
            <a:off x="0" y="70199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58" name="path"/>
          <xdr:cNvSpPr txBox="1"/>
        </xdr:nvSpPr>
        <xdr:spPr>
          <a:xfrm>
            <a:off x="0" y="719518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59" name="path"/>
          <xdr:cNvSpPr txBox="1"/>
        </xdr:nvSpPr>
        <xdr:spPr>
          <a:xfrm>
            <a:off x="1155700" y="701992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61" name="path"/>
          <xdr:cNvSpPr txBox="1"/>
        </xdr:nvSpPr>
        <xdr:spPr>
          <a:xfrm>
            <a:off x="0" y="70199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62" name="path"/>
          <xdr:cNvSpPr txBox="1"/>
        </xdr:nvSpPr>
        <xdr:spPr>
          <a:xfrm>
            <a:off x="0" y="71951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63" name="path"/>
          <xdr:cNvSpPr txBox="1"/>
        </xdr:nvSpPr>
        <xdr:spPr>
          <a:xfrm>
            <a:off x="0" y="737044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64" name="path"/>
          <xdr:cNvSpPr txBox="1"/>
        </xdr:nvSpPr>
        <xdr:spPr>
          <a:xfrm>
            <a:off x="1155700" y="719518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66" name="path"/>
          <xdr:cNvSpPr txBox="1"/>
        </xdr:nvSpPr>
        <xdr:spPr>
          <a:xfrm>
            <a:off x="0" y="719518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67" name="path"/>
          <xdr:cNvSpPr txBox="1"/>
        </xdr:nvSpPr>
        <xdr:spPr>
          <a:xfrm>
            <a:off x="0" y="737044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68" name="path"/>
          <xdr:cNvSpPr txBox="1"/>
        </xdr:nvSpPr>
        <xdr:spPr>
          <a:xfrm>
            <a:off x="0" y="754570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69" name="path"/>
          <xdr:cNvSpPr txBox="1"/>
        </xdr:nvSpPr>
        <xdr:spPr>
          <a:xfrm>
            <a:off x="1155700" y="7370444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71" name="path"/>
          <xdr:cNvSpPr txBox="1"/>
        </xdr:nvSpPr>
        <xdr:spPr>
          <a:xfrm>
            <a:off x="0" y="737044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72" name="path"/>
          <xdr:cNvSpPr txBox="1"/>
        </xdr:nvSpPr>
        <xdr:spPr>
          <a:xfrm>
            <a:off x="0" y="75457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73" name="path"/>
          <xdr:cNvSpPr txBox="1"/>
        </xdr:nvSpPr>
        <xdr:spPr>
          <a:xfrm>
            <a:off x="0" y="77209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74" name="path"/>
          <xdr:cNvSpPr txBox="1"/>
        </xdr:nvSpPr>
        <xdr:spPr>
          <a:xfrm>
            <a:off x="1155700" y="754570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76" name="path"/>
          <xdr:cNvSpPr txBox="1"/>
        </xdr:nvSpPr>
        <xdr:spPr>
          <a:xfrm>
            <a:off x="0" y="754570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77" name="path"/>
          <xdr:cNvSpPr txBox="1"/>
        </xdr:nvSpPr>
        <xdr:spPr>
          <a:xfrm>
            <a:off x="0" y="77209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0" y="2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78" name="path"/>
          <xdr:cNvSpPr txBox="1"/>
        </xdr:nvSpPr>
        <xdr:spPr>
          <a:xfrm>
            <a:off x="0" y="78962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79" name="path"/>
          <xdr:cNvSpPr txBox="1"/>
        </xdr:nvSpPr>
        <xdr:spPr>
          <a:xfrm>
            <a:off x="1155700" y="7720965"/>
            <a:ext cx="9525" cy="175260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81" name="path"/>
          <xdr:cNvSpPr txBox="1"/>
        </xdr:nvSpPr>
        <xdr:spPr>
          <a:xfrm>
            <a:off x="0" y="77209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60">
                <a:moveTo>
                  <a:pt x="1820" y="260"/>
                </a:moveTo>
                <a:lnTo>
                  <a:pt x="0" y="2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82" name="path"/>
          <xdr:cNvSpPr txBox="1"/>
        </xdr:nvSpPr>
        <xdr:spPr>
          <a:xfrm>
            <a:off x="0" y="7896225"/>
            <a:ext cx="9525" cy="186689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83" name="path"/>
          <xdr:cNvSpPr txBox="1"/>
        </xdr:nvSpPr>
        <xdr:spPr>
          <a:xfrm>
            <a:off x="0" y="808291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84" name="path"/>
          <xdr:cNvSpPr txBox="1"/>
        </xdr:nvSpPr>
        <xdr:spPr>
          <a:xfrm>
            <a:off x="1155700" y="7896225"/>
            <a:ext cx="9525" cy="186689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86" name="path"/>
          <xdr:cNvSpPr txBox="1"/>
        </xdr:nvSpPr>
        <xdr:spPr>
          <a:xfrm>
            <a:off x="0" y="78962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</xdr:grpSp>
    <xdr:clientData/>
  </xdr:oneCellAnchor>
  <xdr:oneCellAnchor>
    <xdr:from>
      <xdr:col>6</xdr:col>
      <xdr:colOff>0</xdr:colOff>
      <xdr:row>179</xdr:row>
      <xdr:rowOff>0</xdr:rowOff>
    </xdr:from>
    <xdr:ext cx="1823720" cy="7965440"/>
    <xdr:grpSp>
      <xdr:nvGrpSpPr>
        <xdr:cNvPr id="724" name="group724"/>
        <xdr:cNvGrpSpPr/>
      </xdr:nvGrpSpPr>
      <xdr:grpSpPr>
        <a:xfrm>
          <a:off x="7307580" y="34947225"/>
          <a:ext cx="1823720" cy="7965440"/>
          <a:chOff x="0" y="0"/>
          <a:chExt cx="1823085" cy="8051164"/>
        </a:xfrm>
      </xdr:grpSpPr>
      <xdr:sp>
        <xdr:nvSpPr>
          <xdr:cNvPr id="487" name="textbox486"/>
          <xdr:cNvSpPr txBox="1"/>
        </xdr:nvSpPr>
        <xdr:spPr>
          <a:xfrm>
            <a:off x="0" y="0"/>
            <a:ext cx="909320" cy="167386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6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6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6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6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6000"/>
              </a:lnSpc>
            </a:pPr>
            <a:endParaRPr sz="1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53695" algn="l" rtl="0" eaLnBrk="0">
              <a:lnSpc>
                <a:spcPct val="77000"/>
              </a:lnSpc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P02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90" name="textbox490"/>
          <xdr:cNvSpPr txBox="1"/>
        </xdr:nvSpPr>
        <xdr:spPr>
          <a:xfrm>
            <a:off x="909955" y="0"/>
            <a:ext cx="913764" cy="18668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5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79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95" name="textbox495"/>
          <xdr:cNvSpPr txBox="1"/>
        </xdr:nvSpPr>
        <xdr:spPr>
          <a:xfrm>
            <a:off x="909955" y="186689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433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00" name="textbox500"/>
          <xdr:cNvSpPr txBox="1"/>
        </xdr:nvSpPr>
        <xdr:spPr>
          <a:xfrm>
            <a:off x="909955" y="373379"/>
            <a:ext cx="913764" cy="18542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4335" algn="l" rtl="0" eaLnBrk="0">
              <a:lnSpc>
                <a:spcPct val="74000"/>
              </a:lnSpc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05" name="textbox505"/>
          <xdr:cNvSpPr txBox="1"/>
        </xdr:nvSpPr>
        <xdr:spPr>
          <a:xfrm>
            <a:off x="909955" y="558800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433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10" name="textbox510"/>
          <xdr:cNvSpPr txBox="1"/>
        </xdr:nvSpPr>
        <xdr:spPr>
          <a:xfrm>
            <a:off x="909955" y="744855"/>
            <a:ext cx="913764" cy="18542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7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3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15" name="textbox515"/>
          <xdr:cNvSpPr txBox="1"/>
        </xdr:nvSpPr>
        <xdr:spPr>
          <a:xfrm>
            <a:off x="909955" y="930275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20" name="textbox520"/>
          <xdr:cNvSpPr txBox="1"/>
        </xdr:nvSpPr>
        <xdr:spPr>
          <a:xfrm>
            <a:off x="909955" y="1116330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95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25" name="textbox525"/>
          <xdr:cNvSpPr txBox="1"/>
        </xdr:nvSpPr>
        <xdr:spPr>
          <a:xfrm>
            <a:off x="909955" y="1302385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385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102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30" name="textbox530"/>
          <xdr:cNvSpPr txBox="1"/>
        </xdr:nvSpPr>
        <xdr:spPr>
          <a:xfrm>
            <a:off x="909955" y="1488439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385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102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35" name="textbox535"/>
          <xdr:cNvSpPr txBox="1"/>
        </xdr:nvSpPr>
        <xdr:spPr>
          <a:xfrm>
            <a:off x="0" y="1674495"/>
            <a:ext cx="909320" cy="74358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04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5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7000"/>
              </a:lnSpc>
            </a:pPr>
            <a:endParaRPr sz="1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53695" algn="l" rtl="0" eaLnBrk="0">
              <a:lnSpc>
                <a:spcPct val="77000"/>
              </a:lnSpc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PM9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40" name="textbox540"/>
          <xdr:cNvSpPr txBox="1"/>
        </xdr:nvSpPr>
        <xdr:spPr>
          <a:xfrm>
            <a:off x="909955" y="1674495"/>
            <a:ext cx="913764" cy="18542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7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3700" algn="l" rtl="0" eaLnBrk="0">
              <a:lnSpc>
                <a:spcPct val="73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45" name="textbox545"/>
          <xdr:cNvSpPr txBox="1"/>
        </xdr:nvSpPr>
        <xdr:spPr>
          <a:xfrm>
            <a:off x="909955" y="1859914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433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50" name="textbox550"/>
          <xdr:cNvSpPr txBox="1"/>
        </xdr:nvSpPr>
        <xdr:spPr>
          <a:xfrm>
            <a:off x="909955" y="2045970"/>
            <a:ext cx="913764" cy="186054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3000"/>
              </a:lnSpc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55" name="textbox555"/>
          <xdr:cNvSpPr txBox="1"/>
        </xdr:nvSpPr>
        <xdr:spPr>
          <a:xfrm>
            <a:off x="909955" y="2231389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3000"/>
              </a:lnSpc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60" name="textbox560"/>
          <xdr:cNvSpPr txBox="1"/>
        </xdr:nvSpPr>
        <xdr:spPr>
          <a:xfrm>
            <a:off x="0" y="2418079"/>
            <a:ext cx="909320" cy="223138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02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2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3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3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3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3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3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15595" algn="l" rtl="0" eaLnBrk="0">
              <a:lnSpc>
                <a:spcPct val="77000"/>
              </a:lnSpc>
              <a:spcBef>
                <a:spcPts val="5"/>
              </a:spcBef>
            </a:pPr>
            <a:r>
              <a:rPr sz="1200" kern="0" spc="-1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P92M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65" name="textbox565"/>
          <xdr:cNvSpPr txBox="1"/>
        </xdr:nvSpPr>
        <xdr:spPr>
          <a:xfrm>
            <a:off x="909955" y="2417445"/>
            <a:ext cx="913764" cy="18542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7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3700" algn="l" rtl="0" eaLnBrk="0">
              <a:lnSpc>
                <a:spcPct val="73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70" name="textbox570"/>
          <xdr:cNvSpPr txBox="1"/>
        </xdr:nvSpPr>
        <xdr:spPr>
          <a:xfrm>
            <a:off x="909955" y="2602864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3700" algn="l" rtl="0" eaLnBrk="0">
              <a:lnSpc>
                <a:spcPct val="73000"/>
              </a:lnSpc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75" name="textbox575"/>
          <xdr:cNvSpPr txBox="1"/>
        </xdr:nvSpPr>
        <xdr:spPr>
          <a:xfrm>
            <a:off x="909955" y="2788920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795" algn="l" rtl="0" eaLnBrk="0">
              <a:lnSpc>
                <a:spcPct val="73000"/>
              </a:lnSpc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80" name="textbox580"/>
          <xdr:cNvSpPr txBox="1"/>
        </xdr:nvSpPr>
        <xdr:spPr>
          <a:xfrm>
            <a:off x="909955" y="2974975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795" algn="l" rtl="0" eaLnBrk="0">
              <a:lnSpc>
                <a:spcPct val="73000"/>
              </a:lnSpc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85" name="textbox585"/>
          <xdr:cNvSpPr txBox="1"/>
        </xdr:nvSpPr>
        <xdr:spPr>
          <a:xfrm>
            <a:off x="909955" y="3161029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4335" algn="l" rtl="0" eaLnBrk="0">
              <a:lnSpc>
                <a:spcPct val="73000"/>
              </a:lnSpc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90" name="textbox590"/>
          <xdr:cNvSpPr txBox="1"/>
        </xdr:nvSpPr>
        <xdr:spPr>
          <a:xfrm>
            <a:off x="909955" y="3347084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433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595" name="textbox595"/>
          <xdr:cNvSpPr txBox="1"/>
        </xdr:nvSpPr>
        <xdr:spPr>
          <a:xfrm>
            <a:off x="909955" y="3533140"/>
            <a:ext cx="913764" cy="18542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7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4335" algn="l" rtl="0" eaLnBrk="0">
              <a:lnSpc>
                <a:spcPct val="73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00" name="textbox600"/>
          <xdr:cNvSpPr txBox="1"/>
        </xdr:nvSpPr>
        <xdr:spPr>
          <a:xfrm>
            <a:off x="909955" y="3718559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4335" algn="l" rtl="0" eaLnBrk="0">
              <a:lnSpc>
                <a:spcPct val="73000"/>
              </a:lnSpc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05" name="textbox605"/>
          <xdr:cNvSpPr txBox="1"/>
        </xdr:nvSpPr>
        <xdr:spPr>
          <a:xfrm>
            <a:off x="909955" y="3904615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3000"/>
              </a:lnSpc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10" name="textbox610"/>
          <xdr:cNvSpPr txBox="1"/>
        </xdr:nvSpPr>
        <xdr:spPr>
          <a:xfrm>
            <a:off x="909955" y="4090670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3000"/>
              </a:lnSpc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15" name="textbox615"/>
          <xdr:cNvSpPr txBox="1"/>
        </xdr:nvSpPr>
        <xdr:spPr>
          <a:xfrm>
            <a:off x="909955" y="4276725"/>
            <a:ext cx="913764" cy="186054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3000"/>
              </a:lnSpc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95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20" name="textbox620"/>
          <xdr:cNvSpPr txBox="1"/>
        </xdr:nvSpPr>
        <xdr:spPr>
          <a:xfrm>
            <a:off x="909955" y="4462779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3000"/>
              </a:lnSpc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95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25" name="textbox625"/>
          <xdr:cNvSpPr txBox="1"/>
        </xdr:nvSpPr>
        <xdr:spPr>
          <a:xfrm>
            <a:off x="0" y="4648834"/>
            <a:ext cx="909320" cy="2046604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09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9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9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9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09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110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l" rtl="0" eaLnBrk="0">
              <a:lnSpc>
                <a:spcPct val="6000"/>
              </a:lnSpc>
            </a:pPr>
            <a:endParaRPr sz="1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15595" algn="l" rtl="0" eaLnBrk="0">
              <a:lnSpc>
                <a:spcPct val="77000"/>
              </a:lnSpc>
            </a:pPr>
            <a:r>
              <a:rPr sz="1200" kern="0" spc="-1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P28M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30" name="textbox630"/>
          <xdr:cNvSpPr txBox="1"/>
        </xdr:nvSpPr>
        <xdr:spPr>
          <a:xfrm>
            <a:off x="909955" y="4648834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79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35" name="textbox635"/>
          <xdr:cNvSpPr txBox="1"/>
        </xdr:nvSpPr>
        <xdr:spPr>
          <a:xfrm>
            <a:off x="909955" y="4834890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79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40" name="textbox640"/>
          <xdr:cNvSpPr txBox="1"/>
        </xdr:nvSpPr>
        <xdr:spPr>
          <a:xfrm>
            <a:off x="909955" y="5020945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370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45" name="textbox645"/>
          <xdr:cNvSpPr txBox="1"/>
        </xdr:nvSpPr>
        <xdr:spPr>
          <a:xfrm>
            <a:off x="909955" y="5207000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370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50" name="textbox650"/>
          <xdr:cNvSpPr txBox="1"/>
        </xdr:nvSpPr>
        <xdr:spPr>
          <a:xfrm>
            <a:off x="909955" y="5393054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433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70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55" name="textbox655"/>
          <xdr:cNvSpPr txBox="1"/>
        </xdr:nvSpPr>
        <xdr:spPr>
          <a:xfrm>
            <a:off x="909955" y="5579109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433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60" name="textbox660"/>
          <xdr:cNvSpPr txBox="1"/>
        </xdr:nvSpPr>
        <xdr:spPr>
          <a:xfrm>
            <a:off x="909955" y="5765165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433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65" name="textbox665"/>
          <xdr:cNvSpPr txBox="1"/>
        </xdr:nvSpPr>
        <xdr:spPr>
          <a:xfrm>
            <a:off x="909955" y="5951220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70" name="textbox670"/>
          <xdr:cNvSpPr txBox="1"/>
        </xdr:nvSpPr>
        <xdr:spPr>
          <a:xfrm>
            <a:off x="909955" y="6137275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87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75" name="textbox675"/>
          <xdr:cNvSpPr txBox="1"/>
        </xdr:nvSpPr>
        <xdr:spPr>
          <a:xfrm>
            <a:off x="909955" y="6323329"/>
            <a:ext cx="913764" cy="186054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95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80" name="textbox680"/>
          <xdr:cNvSpPr txBox="1"/>
        </xdr:nvSpPr>
        <xdr:spPr>
          <a:xfrm>
            <a:off x="909955" y="6509384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16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95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85" name="textbox685"/>
          <xdr:cNvSpPr txBox="1"/>
        </xdr:nvSpPr>
        <xdr:spPr>
          <a:xfrm>
            <a:off x="0" y="6695440"/>
            <a:ext cx="909320" cy="135572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00000"/>
              </a:lnSpc>
            </a:pPr>
            <a:endParaRPr sz="1000" dirty="0">
              <a:latin typeface="Arial" panose="020B0604020202020204"/>
              <a:ea typeface="Arial" panose="020B0604020202020204"/>
              <a:cs typeface="Arial" panose="020B0604020202020204"/>
            </a:endParaRPr>
          </a:p>
        </xdr:txBody>
      </xdr:sp>
      <xdr:sp>
        <xdr:nvSpPr>
          <xdr:cNvPr id="689" name="textbox689"/>
          <xdr:cNvSpPr txBox="1"/>
        </xdr:nvSpPr>
        <xdr:spPr>
          <a:xfrm>
            <a:off x="909955" y="6695440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8989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40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94" name="textbox694"/>
          <xdr:cNvSpPr txBox="1"/>
        </xdr:nvSpPr>
        <xdr:spPr>
          <a:xfrm>
            <a:off x="909955" y="6881494"/>
            <a:ext cx="913764" cy="20700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48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3700" algn="l" rtl="0" eaLnBrk="0">
              <a:lnSpc>
                <a:spcPct val="77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50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699" name="textbox699"/>
          <xdr:cNvSpPr txBox="1"/>
        </xdr:nvSpPr>
        <xdr:spPr>
          <a:xfrm>
            <a:off x="909955" y="7088505"/>
            <a:ext cx="913764" cy="20700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49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3700" algn="l" rtl="0" eaLnBrk="0">
              <a:lnSpc>
                <a:spcPct val="77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50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04" name="textbox704"/>
          <xdr:cNvSpPr txBox="1"/>
        </xdr:nvSpPr>
        <xdr:spPr>
          <a:xfrm>
            <a:off x="909955" y="7295515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370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09" name="textbox709"/>
          <xdr:cNvSpPr txBox="1"/>
        </xdr:nvSpPr>
        <xdr:spPr>
          <a:xfrm>
            <a:off x="909955" y="7481569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370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55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14" name="textbox714"/>
          <xdr:cNvSpPr txBox="1"/>
        </xdr:nvSpPr>
        <xdr:spPr>
          <a:xfrm>
            <a:off x="909955" y="7667625"/>
            <a:ext cx="913764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79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19" name="textbox719"/>
          <xdr:cNvSpPr txBox="1"/>
        </xdr:nvSpPr>
        <xdr:spPr>
          <a:xfrm>
            <a:off x="909955" y="7854315"/>
            <a:ext cx="913764" cy="19748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2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91795" algn="l" rtl="0" eaLnBrk="0">
              <a:lnSpc>
                <a:spcPct val="77000"/>
              </a:lnSpc>
              <a:spcBef>
                <a:spcPts val="0"/>
              </a:spcBef>
            </a:pPr>
            <a:r>
              <a:rPr sz="1200" kern="0" spc="-4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65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488" name="path"/>
          <xdr:cNvSpPr txBox="1"/>
        </xdr:nvSpPr>
        <xdr:spPr>
          <a:xfrm>
            <a:off x="0" y="0"/>
            <a:ext cx="9525" cy="1673860"/>
          </a:xfrm>
          <a:custGeom>
            <a:avLst/>
            <a:gdLst/>
            <a:ahLst/>
            <a:cxnLst/>
            <a:rect l="0" t="0" r="0" b="0"/>
            <a:pathLst>
              <a:path w="1420" h="2620">
                <a:moveTo>
                  <a:pt x="0" y="262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89" name="path"/>
          <xdr:cNvSpPr txBox="1"/>
        </xdr:nvSpPr>
        <xdr:spPr>
          <a:xfrm>
            <a:off x="0" y="1673860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262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91" name="path"/>
          <xdr:cNvSpPr txBox="1"/>
        </xdr:nvSpPr>
        <xdr:spPr>
          <a:xfrm>
            <a:off x="909320" y="0"/>
            <a:ext cx="9525" cy="1673860"/>
          </a:xfrm>
          <a:custGeom>
            <a:avLst/>
            <a:gdLst/>
            <a:ahLst/>
            <a:cxnLst/>
            <a:rect l="0" t="0" r="0" b="0"/>
            <a:pathLst>
              <a:path w="1420" h="2620">
                <a:moveTo>
                  <a:pt x="1420" y="262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92" name="path"/>
          <xdr:cNvSpPr txBox="1"/>
        </xdr:nvSpPr>
        <xdr:spPr>
          <a:xfrm>
            <a:off x="909955" y="0"/>
            <a:ext cx="9525" cy="186689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93" name="path"/>
          <xdr:cNvSpPr txBox="1"/>
        </xdr:nvSpPr>
        <xdr:spPr>
          <a:xfrm>
            <a:off x="909955" y="18668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94" name="path"/>
          <xdr:cNvSpPr txBox="1"/>
        </xdr:nvSpPr>
        <xdr:spPr>
          <a:xfrm>
            <a:off x="1823719" y="0"/>
            <a:ext cx="9525" cy="186689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96" name="path"/>
          <xdr:cNvSpPr txBox="1"/>
        </xdr:nvSpPr>
        <xdr:spPr>
          <a:xfrm>
            <a:off x="909955" y="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97" name="path"/>
          <xdr:cNvSpPr txBox="1"/>
        </xdr:nvSpPr>
        <xdr:spPr>
          <a:xfrm>
            <a:off x="909955" y="18668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98" name="path"/>
          <xdr:cNvSpPr txBox="1"/>
        </xdr:nvSpPr>
        <xdr:spPr>
          <a:xfrm>
            <a:off x="909955" y="37274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499" name="path"/>
          <xdr:cNvSpPr txBox="1"/>
        </xdr:nvSpPr>
        <xdr:spPr>
          <a:xfrm>
            <a:off x="1823719" y="18668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01" name="path"/>
          <xdr:cNvSpPr txBox="1"/>
        </xdr:nvSpPr>
        <xdr:spPr>
          <a:xfrm>
            <a:off x="909955" y="18668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02" name="path"/>
          <xdr:cNvSpPr txBox="1"/>
        </xdr:nvSpPr>
        <xdr:spPr>
          <a:xfrm>
            <a:off x="909955" y="373379"/>
            <a:ext cx="9525" cy="18542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03" name="path"/>
          <xdr:cNvSpPr txBox="1"/>
        </xdr:nvSpPr>
        <xdr:spPr>
          <a:xfrm>
            <a:off x="909955" y="55879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04" name="path"/>
          <xdr:cNvSpPr txBox="1"/>
        </xdr:nvSpPr>
        <xdr:spPr>
          <a:xfrm>
            <a:off x="1823719" y="373379"/>
            <a:ext cx="9525" cy="18542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06" name="path"/>
          <xdr:cNvSpPr txBox="1"/>
        </xdr:nvSpPr>
        <xdr:spPr>
          <a:xfrm>
            <a:off x="909955" y="37337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07" name="path"/>
          <xdr:cNvSpPr txBox="1"/>
        </xdr:nvSpPr>
        <xdr:spPr>
          <a:xfrm>
            <a:off x="909955" y="55880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08" name="path"/>
          <xdr:cNvSpPr txBox="1"/>
        </xdr:nvSpPr>
        <xdr:spPr>
          <a:xfrm>
            <a:off x="909955" y="74485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09" name="path"/>
          <xdr:cNvSpPr txBox="1"/>
        </xdr:nvSpPr>
        <xdr:spPr>
          <a:xfrm>
            <a:off x="1823719" y="55880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11" name="path"/>
          <xdr:cNvSpPr txBox="1"/>
        </xdr:nvSpPr>
        <xdr:spPr>
          <a:xfrm>
            <a:off x="909955" y="55880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12" name="path"/>
          <xdr:cNvSpPr txBox="1"/>
        </xdr:nvSpPr>
        <xdr:spPr>
          <a:xfrm>
            <a:off x="909955" y="74485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13" name="path"/>
          <xdr:cNvSpPr txBox="1"/>
        </xdr:nvSpPr>
        <xdr:spPr>
          <a:xfrm>
            <a:off x="909955" y="93027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14" name="path"/>
          <xdr:cNvSpPr txBox="1"/>
        </xdr:nvSpPr>
        <xdr:spPr>
          <a:xfrm>
            <a:off x="1823719" y="74485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16" name="path"/>
          <xdr:cNvSpPr txBox="1"/>
        </xdr:nvSpPr>
        <xdr:spPr>
          <a:xfrm>
            <a:off x="909955" y="74485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17" name="path"/>
          <xdr:cNvSpPr txBox="1"/>
        </xdr:nvSpPr>
        <xdr:spPr>
          <a:xfrm>
            <a:off x="909955" y="9302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18" name="path"/>
          <xdr:cNvSpPr txBox="1"/>
        </xdr:nvSpPr>
        <xdr:spPr>
          <a:xfrm>
            <a:off x="909955" y="111633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19" name="path"/>
          <xdr:cNvSpPr txBox="1"/>
        </xdr:nvSpPr>
        <xdr:spPr>
          <a:xfrm>
            <a:off x="1823719" y="9302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21" name="path"/>
          <xdr:cNvSpPr txBox="1"/>
        </xdr:nvSpPr>
        <xdr:spPr>
          <a:xfrm>
            <a:off x="909955" y="93027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22" name="path"/>
          <xdr:cNvSpPr txBox="1"/>
        </xdr:nvSpPr>
        <xdr:spPr>
          <a:xfrm>
            <a:off x="909955" y="111633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23" name="path"/>
          <xdr:cNvSpPr txBox="1"/>
        </xdr:nvSpPr>
        <xdr:spPr>
          <a:xfrm>
            <a:off x="909955" y="130238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24" name="path"/>
          <xdr:cNvSpPr txBox="1"/>
        </xdr:nvSpPr>
        <xdr:spPr>
          <a:xfrm>
            <a:off x="1823719" y="111633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26" name="path"/>
          <xdr:cNvSpPr txBox="1"/>
        </xdr:nvSpPr>
        <xdr:spPr>
          <a:xfrm>
            <a:off x="909955" y="111633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27" name="path"/>
          <xdr:cNvSpPr txBox="1"/>
        </xdr:nvSpPr>
        <xdr:spPr>
          <a:xfrm>
            <a:off x="909955" y="130238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28" name="path"/>
          <xdr:cNvSpPr txBox="1"/>
        </xdr:nvSpPr>
        <xdr:spPr>
          <a:xfrm>
            <a:off x="909955" y="148844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29" name="path"/>
          <xdr:cNvSpPr txBox="1"/>
        </xdr:nvSpPr>
        <xdr:spPr>
          <a:xfrm>
            <a:off x="1823719" y="130238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31" name="path"/>
          <xdr:cNvSpPr txBox="1"/>
        </xdr:nvSpPr>
        <xdr:spPr>
          <a:xfrm>
            <a:off x="909955" y="130238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32" name="path"/>
          <xdr:cNvSpPr txBox="1"/>
        </xdr:nvSpPr>
        <xdr:spPr>
          <a:xfrm>
            <a:off x="909955" y="148843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33" name="path"/>
          <xdr:cNvSpPr txBox="1"/>
        </xdr:nvSpPr>
        <xdr:spPr>
          <a:xfrm>
            <a:off x="909955" y="167449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34" name="path"/>
          <xdr:cNvSpPr txBox="1"/>
        </xdr:nvSpPr>
        <xdr:spPr>
          <a:xfrm>
            <a:off x="1823719" y="148843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36" name="path"/>
          <xdr:cNvSpPr txBox="1"/>
        </xdr:nvSpPr>
        <xdr:spPr>
          <a:xfrm>
            <a:off x="909955" y="148843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37" name="path"/>
          <xdr:cNvSpPr txBox="1"/>
        </xdr:nvSpPr>
        <xdr:spPr>
          <a:xfrm>
            <a:off x="0" y="1674495"/>
            <a:ext cx="9525" cy="743585"/>
          </a:xfrm>
          <a:custGeom>
            <a:avLst/>
            <a:gdLst/>
            <a:ahLst/>
            <a:cxnLst/>
            <a:rect l="0" t="0" r="0" b="0"/>
            <a:pathLst>
              <a:path w="1420" h="1160">
                <a:moveTo>
                  <a:pt x="0" y="116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38" name="path"/>
          <xdr:cNvSpPr txBox="1"/>
        </xdr:nvSpPr>
        <xdr:spPr>
          <a:xfrm>
            <a:off x="0" y="2418080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116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39" name="path"/>
          <xdr:cNvSpPr txBox="1"/>
        </xdr:nvSpPr>
        <xdr:spPr>
          <a:xfrm>
            <a:off x="909320" y="1674495"/>
            <a:ext cx="9525" cy="743585"/>
          </a:xfrm>
          <a:custGeom>
            <a:avLst/>
            <a:gdLst/>
            <a:ahLst/>
            <a:cxnLst/>
            <a:rect l="0" t="0" r="0" b="0"/>
            <a:pathLst>
              <a:path w="1420" h="1160">
                <a:moveTo>
                  <a:pt x="1420" y="116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41" name="path"/>
          <xdr:cNvSpPr txBox="1"/>
        </xdr:nvSpPr>
        <xdr:spPr>
          <a:xfrm>
            <a:off x="0" y="1674495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1160">
                <a:moveTo>
                  <a:pt x="1420" y="1160"/>
                </a:moveTo>
                <a:lnTo>
                  <a:pt x="0" y="116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42" name="path"/>
          <xdr:cNvSpPr txBox="1"/>
        </xdr:nvSpPr>
        <xdr:spPr>
          <a:xfrm>
            <a:off x="909955" y="167449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43" name="path"/>
          <xdr:cNvSpPr txBox="1"/>
        </xdr:nvSpPr>
        <xdr:spPr>
          <a:xfrm>
            <a:off x="909955" y="185991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44" name="path"/>
          <xdr:cNvSpPr txBox="1"/>
        </xdr:nvSpPr>
        <xdr:spPr>
          <a:xfrm>
            <a:off x="1823719" y="167449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46" name="path"/>
          <xdr:cNvSpPr txBox="1"/>
        </xdr:nvSpPr>
        <xdr:spPr>
          <a:xfrm>
            <a:off x="909955" y="167449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47" name="path"/>
          <xdr:cNvSpPr txBox="1"/>
        </xdr:nvSpPr>
        <xdr:spPr>
          <a:xfrm>
            <a:off x="909955" y="185991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48" name="path"/>
          <xdr:cNvSpPr txBox="1"/>
        </xdr:nvSpPr>
        <xdr:spPr>
          <a:xfrm>
            <a:off x="909955" y="204596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49" name="path"/>
          <xdr:cNvSpPr txBox="1"/>
        </xdr:nvSpPr>
        <xdr:spPr>
          <a:xfrm>
            <a:off x="1823719" y="185991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51" name="path"/>
          <xdr:cNvSpPr txBox="1"/>
        </xdr:nvSpPr>
        <xdr:spPr>
          <a:xfrm>
            <a:off x="909955" y="185991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52" name="path"/>
          <xdr:cNvSpPr txBox="1"/>
        </xdr:nvSpPr>
        <xdr:spPr>
          <a:xfrm>
            <a:off x="909955" y="2045970"/>
            <a:ext cx="9525" cy="186054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53" name="path"/>
          <xdr:cNvSpPr txBox="1"/>
        </xdr:nvSpPr>
        <xdr:spPr>
          <a:xfrm>
            <a:off x="909955" y="223202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54" name="path"/>
          <xdr:cNvSpPr txBox="1"/>
        </xdr:nvSpPr>
        <xdr:spPr>
          <a:xfrm>
            <a:off x="1823719" y="2045970"/>
            <a:ext cx="9525" cy="186054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56" name="path"/>
          <xdr:cNvSpPr txBox="1"/>
        </xdr:nvSpPr>
        <xdr:spPr>
          <a:xfrm>
            <a:off x="909955" y="204597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57" name="path"/>
          <xdr:cNvSpPr txBox="1"/>
        </xdr:nvSpPr>
        <xdr:spPr>
          <a:xfrm>
            <a:off x="909955" y="223138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58" name="path"/>
          <xdr:cNvSpPr txBox="1"/>
        </xdr:nvSpPr>
        <xdr:spPr>
          <a:xfrm>
            <a:off x="909955" y="241744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59" name="path"/>
          <xdr:cNvSpPr txBox="1"/>
        </xdr:nvSpPr>
        <xdr:spPr>
          <a:xfrm>
            <a:off x="1823719" y="223138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61" name="path"/>
          <xdr:cNvSpPr txBox="1"/>
        </xdr:nvSpPr>
        <xdr:spPr>
          <a:xfrm>
            <a:off x="909955" y="223138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62" name="path"/>
          <xdr:cNvSpPr txBox="1"/>
        </xdr:nvSpPr>
        <xdr:spPr>
          <a:xfrm>
            <a:off x="0" y="2418079"/>
            <a:ext cx="9525" cy="2231389"/>
          </a:xfrm>
          <a:custGeom>
            <a:avLst/>
            <a:gdLst/>
            <a:ahLst/>
            <a:cxnLst/>
            <a:rect l="0" t="0" r="0" b="0"/>
            <a:pathLst>
              <a:path w="1420" h="3500">
                <a:moveTo>
                  <a:pt x="0" y="350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63" name="path"/>
          <xdr:cNvSpPr txBox="1"/>
        </xdr:nvSpPr>
        <xdr:spPr>
          <a:xfrm>
            <a:off x="0" y="4649468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350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64" name="path"/>
          <xdr:cNvSpPr txBox="1"/>
        </xdr:nvSpPr>
        <xdr:spPr>
          <a:xfrm>
            <a:off x="909320" y="2418079"/>
            <a:ext cx="9525" cy="2231389"/>
          </a:xfrm>
          <a:custGeom>
            <a:avLst/>
            <a:gdLst/>
            <a:ahLst/>
            <a:cxnLst/>
            <a:rect l="0" t="0" r="0" b="0"/>
            <a:pathLst>
              <a:path w="1420" h="3500">
                <a:moveTo>
                  <a:pt x="1420" y="350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66" name="path"/>
          <xdr:cNvSpPr txBox="1"/>
        </xdr:nvSpPr>
        <xdr:spPr>
          <a:xfrm>
            <a:off x="0" y="2418079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3500">
                <a:moveTo>
                  <a:pt x="1420" y="3500"/>
                </a:moveTo>
                <a:lnTo>
                  <a:pt x="0" y="350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67" name="path"/>
          <xdr:cNvSpPr txBox="1"/>
        </xdr:nvSpPr>
        <xdr:spPr>
          <a:xfrm>
            <a:off x="909955" y="241744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68" name="path"/>
          <xdr:cNvSpPr txBox="1"/>
        </xdr:nvSpPr>
        <xdr:spPr>
          <a:xfrm>
            <a:off x="909955" y="26028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69" name="path"/>
          <xdr:cNvSpPr txBox="1"/>
        </xdr:nvSpPr>
        <xdr:spPr>
          <a:xfrm>
            <a:off x="1823719" y="241744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71" name="path"/>
          <xdr:cNvSpPr txBox="1"/>
        </xdr:nvSpPr>
        <xdr:spPr>
          <a:xfrm>
            <a:off x="909955" y="241744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72" name="path"/>
          <xdr:cNvSpPr txBox="1"/>
        </xdr:nvSpPr>
        <xdr:spPr>
          <a:xfrm>
            <a:off x="909955" y="260286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73" name="path"/>
          <xdr:cNvSpPr txBox="1"/>
        </xdr:nvSpPr>
        <xdr:spPr>
          <a:xfrm>
            <a:off x="909955" y="278891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74" name="path"/>
          <xdr:cNvSpPr txBox="1"/>
        </xdr:nvSpPr>
        <xdr:spPr>
          <a:xfrm>
            <a:off x="1823719" y="260286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76" name="path"/>
          <xdr:cNvSpPr txBox="1"/>
        </xdr:nvSpPr>
        <xdr:spPr>
          <a:xfrm>
            <a:off x="909955" y="260286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77" name="path"/>
          <xdr:cNvSpPr txBox="1"/>
        </xdr:nvSpPr>
        <xdr:spPr>
          <a:xfrm>
            <a:off x="909955" y="278892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78" name="path"/>
          <xdr:cNvSpPr txBox="1"/>
        </xdr:nvSpPr>
        <xdr:spPr>
          <a:xfrm>
            <a:off x="909955" y="297497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79" name="path"/>
          <xdr:cNvSpPr txBox="1"/>
        </xdr:nvSpPr>
        <xdr:spPr>
          <a:xfrm>
            <a:off x="1823719" y="278892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81" name="path"/>
          <xdr:cNvSpPr txBox="1"/>
        </xdr:nvSpPr>
        <xdr:spPr>
          <a:xfrm>
            <a:off x="909955" y="278892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82" name="path"/>
          <xdr:cNvSpPr txBox="1"/>
        </xdr:nvSpPr>
        <xdr:spPr>
          <a:xfrm>
            <a:off x="909955" y="29749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83" name="path"/>
          <xdr:cNvSpPr txBox="1"/>
        </xdr:nvSpPr>
        <xdr:spPr>
          <a:xfrm>
            <a:off x="909955" y="316103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84" name="path"/>
          <xdr:cNvSpPr txBox="1"/>
        </xdr:nvSpPr>
        <xdr:spPr>
          <a:xfrm>
            <a:off x="1823719" y="29749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86" name="path"/>
          <xdr:cNvSpPr txBox="1"/>
        </xdr:nvSpPr>
        <xdr:spPr>
          <a:xfrm>
            <a:off x="909955" y="297497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87" name="path"/>
          <xdr:cNvSpPr txBox="1"/>
        </xdr:nvSpPr>
        <xdr:spPr>
          <a:xfrm>
            <a:off x="909955" y="316102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88" name="path"/>
          <xdr:cNvSpPr txBox="1"/>
        </xdr:nvSpPr>
        <xdr:spPr>
          <a:xfrm>
            <a:off x="909955" y="334708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89" name="path"/>
          <xdr:cNvSpPr txBox="1"/>
        </xdr:nvSpPr>
        <xdr:spPr>
          <a:xfrm>
            <a:off x="1823719" y="316102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91" name="path"/>
          <xdr:cNvSpPr txBox="1"/>
        </xdr:nvSpPr>
        <xdr:spPr>
          <a:xfrm>
            <a:off x="909955" y="316102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92" name="path"/>
          <xdr:cNvSpPr txBox="1"/>
        </xdr:nvSpPr>
        <xdr:spPr>
          <a:xfrm>
            <a:off x="909955" y="334708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93" name="path"/>
          <xdr:cNvSpPr txBox="1"/>
        </xdr:nvSpPr>
        <xdr:spPr>
          <a:xfrm>
            <a:off x="909955" y="353313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94" name="path"/>
          <xdr:cNvSpPr txBox="1"/>
        </xdr:nvSpPr>
        <xdr:spPr>
          <a:xfrm>
            <a:off x="1823719" y="334708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96" name="path"/>
          <xdr:cNvSpPr txBox="1"/>
        </xdr:nvSpPr>
        <xdr:spPr>
          <a:xfrm>
            <a:off x="909955" y="334708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97" name="path"/>
          <xdr:cNvSpPr txBox="1"/>
        </xdr:nvSpPr>
        <xdr:spPr>
          <a:xfrm>
            <a:off x="909955" y="3533140"/>
            <a:ext cx="9525" cy="18542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98" name="path"/>
          <xdr:cNvSpPr txBox="1"/>
        </xdr:nvSpPr>
        <xdr:spPr>
          <a:xfrm>
            <a:off x="909955" y="371856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599" name="path"/>
          <xdr:cNvSpPr txBox="1"/>
        </xdr:nvSpPr>
        <xdr:spPr>
          <a:xfrm>
            <a:off x="1823719" y="3533140"/>
            <a:ext cx="9525" cy="185420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01" name="path"/>
          <xdr:cNvSpPr txBox="1"/>
        </xdr:nvSpPr>
        <xdr:spPr>
          <a:xfrm>
            <a:off x="909955" y="353314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02" name="path"/>
          <xdr:cNvSpPr txBox="1"/>
        </xdr:nvSpPr>
        <xdr:spPr>
          <a:xfrm>
            <a:off x="909955" y="371855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03" name="path"/>
          <xdr:cNvSpPr txBox="1"/>
        </xdr:nvSpPr>
        <xdr:spPr>
          <a:xfrm>
            <a:off x="909955" y="390461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04" name="path"/>
          <xdr:cNvSpPr txBox="1"/>
        </xdr:nvSpPr>
        <xdr:spPr>
          <a:xfrm>
            <a:off x="1823719" y="371855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06" name="path"/>
          <xdr:cNvSpPr txBox="1"/>
        </xdr:nvSpPr>
        <xdr:spPr>
          <a:xfrm>
            <a:off x="909955" y="371855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07" name="path"/>
          <xdr:cNvSpPr txBox="1"/>
        </xdr:nvSpPr>
        <xdr:spPr>
          <a:xfrm>
            <a:off x="909955" y="390461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08" name="path"/>
          <xdr:cNvSpPr txBox="1"/>
        </xdr:nvSpPr>
        <xdr:spPr>
          <a:xfrm>
            <a:off x="909955" y="409067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09" name="path"/>
          <xdr:cNvSpPr txBox="1"/>
        </xdr:nvSpPr>
        <xdr:spPr>
          <a:xfrm>
            <a:off x="1823719" y="390461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11" name="path"/>
          <xdr:cNvSpPr txBox="1"/>
        </xdr:nvSpPr>
        <xdr:spPr>
          <a:xfrm>
            <a:off x="909955" y="390461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12" name="path"/>
          <xdr:cNvSpPr txBox="1"/>
        </xdr:nvSpPr>
        <xdr:spPr>
          <a:xfrm>
            <a:off x="909955" y="409067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13" name="path"/>
          <xdr:cNvSpPr txBox="1"/>
        </xdr:nvSpPr>
        <xdr:spPr>
          <a:xfrm>
            <a:off x="909955" y="42767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14" name="path"/>
          <xdr:cNvSpPr txBox="1"/>
        </xdr:nvSpPr>
        <xdr:spPr>
          <a:xfrm>
            <a:off x="1823719" y="409067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16" name="path"/>
          <xdr:cNvSpPr txBox="1"/>
        </xdr:nvSpPr>
        <xdr:spPr>
          <a:xfrm>
            <a:off x="909955" y="409067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17" name="path"/>
          <xdr:cNvSpPr txBox="1"/>
        </xdr:nvSpPr>
        <xdr:spPr>
          <a:xfrm>
            <a:off x="909955" y="4276725"/>
            <a:ext cx="9525" cy="186054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18" name="path"/>
          <xdr:cNvSpPr txBox="1"/>
        </xdr:nvSpPr>
        <xdr:spPr>
          <a:xfrm>
            <a:off x="909955" y="446277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19" name="path"/>
          <xdr:cNvSpPr txBox="1"/>
        </xdr:nvSpPr>
        <xdr:spPr>
          <a:xfrm>
            <a:off x="1823719" y="4276725"/>
            <a:ext cx="9525" cy="186054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21" name="path"/>
          <xdr:cNvSpPr txBox="1"/>
        </xdr:nvSpPr>
        <xdr:spPr>
          <a:xfrm>
            <a:off x="909955" y="42767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22" name="path"/>
          <xdr:cNvSpPr txBox="1"/>
        </xdr:nvSpPr>
        <xdr:spPr>
          <a:xfrm>
            <a:off x="909955" y="446277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23" name="path"/>
          <xdr:cNvSpPr txBox="1"/>
        </xdr:nvSpPr>
        <xdr:spPr>
          <a:xfrm>
            <a:off x="909955" y="464883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24" name="path"/>
          <xdr:cNvSpPr txBox="1"/>
        </xdr:nvSpPr>
        <xdr:spPr>
          <a:xfrm>
            <a:off x="1823719" y="446277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26" name="path"/>
          <xdr:cNvSpPr txBox="1"/>
        </xdr:nvSpPr>
        <xdr:spPr>
          <a:xfrm>
            <a:off x="909955" y="446277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27" name="path"/>
          <xdr:cNvSpPr txBox="1"/>
        </xdr:nvSpPr>
        <xdr:spPr>
          <a:xfrm>
            <a:off x="0" y="4648834"/>
            <a:ext cx="9525" cy="2046604"/>
          </a:xfrm>
          <a:custGeom>
            <a:avLst/>
            <a:gdLst/>
            <a:ahLst/>
            <a:cxnLst/>
            <a:rect l="0" t="0" r="0" b="0"/>
            <a:pathLst>
              <a:path w="1420" h="3220">
                <a:moveTo>
                  <a:pt x="0" y="322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28" name="path"/>
          <xdr:cNvSpPr txBox="1"/>
        </xdr:nvSpPr>
        <xdr:spPr>
          <a:xfrm>
            <a:off x="0" y="6695438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322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29" name="path"/>
          <xdr:cNvSpPr txBox="1"/>
        </xdr:nvSpPr>
        <xdr:spPr>
          <a:xfrm>
            <a:off x="909320" y="4648834"/>
            <a:ext cx="9525" cy="2046604"/>
          </a:xfrm>
          <a:custGeom>
            <a:avLst/>
            <a:gdLst/>
            <a:ahLst/>
            <a:cxnLst/>
            <a:rect l="0" t="0" r="0" b="0"/>
            <a:pathLst>
              <a:path w="1420" h="3220">
                <a:moveTo>
                  <a:pt x="1420" y="322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31" name="path"/>
          <xdr:cNvSpPr txBox="1"/>
        </xdr:nvSpPr>
        <xdr:spPr>
          <a:xfrm>
            <a:off x="0" y="4648834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3220">
                <a:moveTo>
                  <a:pt x="1420" y="3220"/>
                </a:moveTo>
                <a:lnTo>
                  <a:pt x="0" y="322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32" name="path"/>
          <xdr:cNvSpPr txBox="1"/>
        </xdr:nvSpPr>
        <xdr:spPr>
          <a:xfrm>
            <a:off x="909955" y="464883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33" name="path"/>
          <xdr:cNvSpPr txBox="1"/>
        </xdr:nvSpPr>
        <xdr:spPr>
          <a:xfrm>
            <a:off x="909955" y="483488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34" name="path"/>
          <xdr:cNvSpPr txBox="1"/>
        </xdr:nvSpPr>
        <xdr:spPr>
          <a:xfrm>
            <a:off x="1823719" y="464883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36" name="path"/>
          <xdr:cNvSpPr txBox="1"/>
        </xdr:nvSpPr>
        <xdr:spPr>
          <a:xfrm>
            <a:off x="909955" y="464883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37" name="path"/>
          <xdr:cNvSpPr txBox="1"/>
        </xdr:nvSpPr>
        <xdr:spPr>
          <a:xfrm>
            <a:off x="909955" y="483489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38" name="path"/>
          <xdr:cNvSpPr txBox="1"/>
        </xdr:nvSpPr>
        <xdr:spPr>
          <a:xfrm>
            <a:off x="909955" y="502094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39" name="path"/>
          <xdr:cNvSpPr txBox="1"/>
        </xdr:nvSpPr>
        <xdr:spPr>
          <a:xfrm>
            <a:off x="1823719" y="483489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41" name="path"/>
          <xdr:cNvSpPr txBox="1"/>
        </xdr:nvSpPr>
        <xdr:spPr>
          <a:xfrm>
            <a:off x="909955" y="483489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42" name="path"/>
          <xdr:cNvSpPr txBox="1"/>
        </xdr:nvSpPr>
        <xdr:spPr>
          <a:xfrm>
            <a:off x="909955" y="502094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43" name="path"/>
          <xdr:cNvSpPr txBox="1"/>
        </xdr:nvSpPr>
        <xdr:spPr>
          <a:xfrm>
            <a:off x="909955" y="520700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44" name="path"/>
          <xdr:cNvSpPr txBox="1"/>
        </xdr:nvSpPr>
        <xdr:spPr>
          <a:xfrm>
            <a:off x="1823719" y="502094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46" name="path"/>
          <xdr:cNvSpPr txBox="1"/>
        </xdr:nvSpPr>
        <xdr:spPr>
          <a:xfrm>
            <a:off x="909955" y="502094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47" name="path"/>
          <xdr:cNvSpPr txBox="1"/>
        </xdr:nvSpPr>
        <xdr:spPr>
          <a:xfrm>
            <a:off x="909955" y="520700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48" name="path"/>
          <xdr:cNvSpPr txBox="1"/>
        </xdr:nvSpPr>
        <xdr:spPr>
          <a:xfrm>
            <a:off x="909955" y="539305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49" name="path"/>
          <xdr:cNvSpPr txBox="1"/>
        </xdr:nvSpPr>
        <xdr:spPr>
          <a:xfrm>
            <a:off x="1823719" y="520700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51" name="path"/>
          <xdr:cNvSpPr txBox="1"/>
        </xdr:nvSpPr>
        <xdr:spPr>
          <a:xfrm>
            <a:off x="909955" y="520700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52" name="path"/>
          <xdr:cNvSpPr txBox="1"/>
        </xdr:nvSpPr>
        <xdr:spPr>
          <a:xfrm>
            <a:off x="909955" y="539305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53" name="path"/>
          <xdr:cNvSpPr txBox="1"/>
        </xdr:nvSpPr>
        <xdr:spPr>
          <a:xfrm>
            <a:off x="909955" y="557910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54" name="path"/>
          <xdr:cNvSpPr txBox="1"/>
        </xdr:nvSpPr>
        <xdr:spPr>
          <a:xfrm>
            <a:off x="1823719" y="539305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56" name="path"/>
          <xdr:cNvSpPr txBox="1"/>
        </xdr:nvSpPr>
        <xdr:spPr>
          <a:xfrm>
            <a:off x="909955" y="539305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57" name="path"/>
          <xdr:cNvSpPr txBox="1"/>
        </xdr:nvSpPr>
        <xdr:spPr>
          <a:xfrm>
            <a:off x="909955" y="557910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58" name="path"/>
          <xdr:cNvSpPr txBox="1"/>
        </xdr:nvSpPr>
        <xdr:spPr>
          <a:xfrm>
            <a:off x="909955" y="576516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59" name="path"/>
          <xdr:cNvSpPr txBox="1"/>
        </xdr:nvSpPr>
        <xdr:spPr>
          <a:xfrm>
            <a:off x="1823719" y="557910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61" name="path"/>
          <xdr:cNvSpPr txBox="1"/>
        </xdr:nvSpPr>
        <xdr:spPr>
          <a:xfrm>
            <a:off x="909955" y="557910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62" name="path"/>
          <xdr:cNvSpPr txBox="1"/>
        </xdr:nvSpPr>
        <xdr:spPr>
          <a:xfrm>
            <a:off x="909955" y="576516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63" name="path"/>
          <xdr:cNvSpPr txBox="1"/>
        </xdr:nvSpPr>
        <xdr:spPr>
          <a:xfrm>
            <a:off x="909955" y="595122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64" name="path"/>
          <xdr:cNvSpPr txBox="1"/>
        </xdr:nvSpPr>
        <xdr:spPr>
          <a:xfrm>
            <a:off x="1823719" y="576516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66" name="path"/>
          <xdr:cNvSpPr txBox="1"/>
        </xdr:nvSpPr>
        <xdr:spPr>
          <a:xfrm>
            <a:off x="909955" y="576516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67" name="path"/>
          <xdr:cNvSpPr txBox="1"/>
        </xdr:nvSpPr>
        <xdr:spPr>
          <a:xfrm>
            <a:off x="909955" y="595122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68" name="path"/>
          <xdr:cNvSpPr txBox="1"/>
        </xdr:nvSpPr>
        <xdr:spPr>
          <a:xfrm>
            <a:off x="909955" y="613727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69" name="path"/>
          <xdr:cNvSpPr txBox="1"/>
        </xdr:nvSpPr>
        <xdr:spPr>
          <a:xfrm>
            <a:off x="1823719" y="595122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71" name="path"/>
          <xdr:cNvSpPr txBox="1"/>
        </xdr:nvSpPr>
        <xdr:spPr>
          <a:xfrm>
            <a:off x="909955" y="595122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72" name="path"/>
          <xdr:cNvSpPr txBox="1"/>
        </xdr:nvSpPr>
        <xdr:spPr>
          <a:xfrm>
            <a:off x="909955" y="61372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73" name="path"/>
          <xdr:cNvSpPr txBox="1"/>
        </xdr:nvSpPr>
        <xdr:spPr>
          <a:xfrm>
            <a:off x="909955" y="632333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74" name="path"/>
          <xdr:cNvSpPr txBox="1"/>
        </xdr:nvSpPr>
        <xdr:spPr>
          <a:xfrm>
            <a:off x="1823719" y="61372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76" name="path"/>
          <xdr:cNvSpPr txBox="1"/>
        </xdr:nvSpPr>
        <xdr:spPr>
          <a:xfrm>
            <a:off x="909955" y="613727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77" name="path"/>
          <xdr:cNvSpPr txBox="1"/>
        </xdr:nvSpPr>
        <xdr:spPr>
          <a:xfrm>
            <a:off x="909955" y="6323329"/>
            <a:ext cx="9525" cy="186054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78" name="path"/>
          <xdr:cNvSpPr txBox="1"/>
        </xdr:nvSpPr>
        <xdr:spPr>
          <a:xfrm>
            <a:off x="909955" y="6509383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79" name="path"/>
          <xdr:cNvSpPr txBox="1"/>
        </xdr:nvSpPr>
        <xdr:spPr>
          <a:xfrm>
            <a:off x="1823719" y="6323329"/>
            <a:ext cx="9525" cy="186054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81" name="path"/>
          <xdr:cNvSpPr txBox="1"/>
        </xdr:nvSpPr>
        <xdr:spPr>
          <a:xfrm>
            <a:off x="909955" y="632332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82" name="path"/>
          <xdr:cNvSpPr txBox="1"/>
        </xdr:nvSpPr>
        <xdr:spPr>
          <a:xfrm>
            <a:off x="909955" y="650938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83" name="path"/>
          <xdr:cNvSpPr txBox="1"/>
        </xdr:nvSpPr>
        <xdr:spPr>
          <a:xfrm>
            <a:off x="909955" y="669543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84" name="path"/>
          <xdr:cNvSpPr txBox="1"/>
        </xdr:nvSpPr>
        <xdr:spPr>
          <a:xfrm>
            <a:off x="1823719" y="650938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86" name="path"/>
          <xdr:cNvSpPr txBox="1"/>
        </xdr:nvSpPr>
        <xdr:spPr>
          <a:xfrm>
            <a:off x="909955" y="650938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87" name="path"/>
          <xdr:cNvSpPr txBox="1"/>
        </xdr:nvSpPr>
        <xdr:spPr>
          <a:xfrm>
            <a:off x="0" y="6695440"/>
            <a:ext cx="9525" cy="1355725"/>
          </a:xfrm>
          <a:custGeom>
            <a:avLst/>
            <a:gdLst/>
            <a:ahLst/>
            <a:cxnLst/>
            <a:rect l="0" t="0" r="0" b="0"/>
            <a:pathLst>
              <a:path w="1420" h="2120">
                <a:moveTo>
                  <a:pt x="0" y="212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88" name="path"/>
          <xdr:cNvSpPr txBox="1"/>
        </xdr:nvSpPr>
        <xdr:spPr>
          <a:xfrm>
            <a:off x="909320" y="6695440"/>
            <a:ext cx="9525" cy="1355725"/>
          </a:xfrm>
          <a:custGeom>
            <a:avLst/>
            <a:gdLst/>
            <a:ahLst/>
            <a:cxnLst/>
            <a:rect l="0" t="0" r="0" b="0"/>
            <a:pathLst>
              <a:path w="1420" h="2120">
                <a:moveTo>
                  <a:pt x="1420" y="212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90" name="path"/>
          <xdr:cNvSpPr txBox="1"/>
        </xdr:nvSpPr>
        <xdr:spPr>
          <a:xfrm>
            <a:off x="0" y="6695440"/>
            <a:ext cx="909320" cy="9525"/>
          </a:xfrm>
          <a:custGeom>
            <a:avLst/>
            <a:gdLst/>
            <a:ahLst/>
            <a:cxnLst/>
            <a:rect l="0" t="0" r="0" b="0"/>
            <a:pathLst>
              <a:path w="1420" h="2120">
                <a:moveTo>
                  <a:pt x="1420" y="2120"/>
                </a:moveTo>
                <a:lnTo>
                  <a:pt x="0" y="212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91" name="path"/>
          <xdr:cNvSpPr txBox="1"/>
        </xdr:nvSpPr>
        <xdr:spPr>
          <a:xfrm>
            <a:off x="909955" y="669544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92" name="path"/>
          <xdr:cNvSpPr txBox="1"/>
        </xdr:nvSpPr>
        <xdr:spPr>
          <a:xfrm>
            <a:off x="909955" y="688149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93" name="path"/>
          <xdr:cNvSpPr txBox="1"/>
        </xdr:nvSpPr>
        <xdr:spPr>
          <a:xfrm>
            <a:off x="1823719" y="669544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95" name="path"/>
          <xdr:cNvSpPr txBox="1"/>
        </xdr:nvSpPr>
        <xdr:spPr>
          <a:xfrm>
            <a:off x="909955" y="669544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96" name="path"/>
          <xdr:cNvSpPr txBox="1"/>
        </xdr:nvSpPr>
        <xdr:spPr>
          <a:xfrm>
            <a:off x="909955" y="6881494"/>
            <a:ext cx="9525" cy="207009"/>
          </a:xfrm>
          <a:custGeom>
            <a:avLst/>
            <a:gdLst/>
            <a:ahLst/>
            <a:cxnLst/>
            <a:rect l="0" t="0" r="0" b="0"/>
            <a:pathLst>
              <a:path w="1420" h="320">
                <a:moveTo>
                  <a:pt x="0" y="32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97" name="path"/>
          <xdr:cNvSpPr txBox="1"/>
        </xdr:nvSpPr>
        <xdr:spPr>
          <a:xfrm>
            <a:off x="909955" y="7088503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32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698" name="path"/>
          <xdr:cNvSpPr txBox="1"/>
        </xdr:nvSpPr>
        <xdr:spPr>
          <a:xfrm>
            <a:off x="1823719" y="6881494"/>
            <a:ext cx="9525" cy="207009"/>
          </a:xfrm>
          <a:custGeom>
            <a:avLst/>
            <a:gdLst/>
            <a:ahLst/>
            <a:cxnLst/>
            <a:rect l="0" t="0" r="0" b="0"/>
            <a:pathLst>
              <a:path w="1420" h="320">
                <a:moveTo>
                  <a:pt x="1420" y="32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00" name="path"/>
          <xdr:cNvSpPr txBox="1"/>
        </xdr:nvSpPr>
        <xdr:spPr>
          <a:xfrm>
            <a:off x="909955" y="688149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320">
                <a:moveTo>
                  <a:pt x="1420" y="320"/>
                </a:moveTo>
                <a:lnTo>
                  <a:pt x="0" y="32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01" name="path"/>
          <xdr:cNvSpPr txBox="1"/>
        </xdr:nvSpPr>
        <xdr:spPr>
          <a:xfrm>
            <a:off x="909955" y="7088505"/>
            <a:ext cx="9525" cy="207009"/>
          </a:xfrm>
          <a:custGeom>
            <a:avLst/>
            <a:gdLst/>
            <a:ahLst/>
            <a:cxnLst/>
            <a:rect l="0" t="0" r="0" b="0"/>
            <a:pathLst>
              <a:path w="1420" h="320">
                <a:moveTo>
                  <a:pt x="0" y="32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02" name="path"/>
          <xdr:cNvSpPr txBox="1"/>
        </xdr:nvSpPr>
        <xdr:spPr>
          <a:xfrm>
            <a:off x="909955" y="729551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32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03" name="path"/>
          <xdr:cNvSpPr txBox="1"/>
        </xdr:nvSpPr>
        <xdr:spPr>
          <a:xfrm>
            <a:off x="1823719" y="7088505"/>
            <a:ext cx="9525" cy="207009"/>
          </a:xfrm>
          <a:custGeom>
            <a:avLst/>
            <a:gdLst/>
            <a:ahLst/>
            <a:cxnLst/>
            <a:rect l="0" t="0" r="0" b="0"/>
            <a:pathLst>
              <a:path w="1420" h="320">
                <a:moveTo>
                  <a:pt x="1420" y="32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05" name="path"/>
          <xdr:cNvSpPr txBox="1"/>
        </xdr:nvSpPr>
        <xdr:spPr>
          <a:xfrm>
            <a:off x="909955" y="708850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320">
                <a:moveTo>
                  <a:pt x="1420" y="320"/>
                </a:moveTo>
                <a:lnTo>
                  <a:pt x="0" y="32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06" name="path"/>
          <xdr:cNvSpPr txBox="1"/>
        </xdr:nvSpPr>
        <xdr:spPr>
          <a:xfrm>
            <a:off x="909955" y="729551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07" name="path"/>
          <xdr:cNvSpPr txBox="1"/>
        </xdr:nvSpPr>
        <xdr:spPr>
          <a:xfrm>
            <a:off x="909955" y="748157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08" name="path"/>
          <xdr:cNvSpPr txBox="1"/>
        </xdr:nvSpPr>
        <xdr:spPr>
          <a:xfrm>
            <a:off x="1823719" y="729551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10" name="path"/>
          <xdr:cNvSpPr txBox="1"/>
        </xdr:nvSpPr>
        <xdr:spPr>
          <a:xfrm>
            <a:off x="909955" y="729551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11" name="path"/>
          <xdr:cNvSpPr txBox="1"/>
        </xdr:nvSpPr>
        <xdr:spPr>
          <a:xfrm>
            <a:off x="909955" y="748156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12" name="path"/>
          <xdr:cNvSpPr txBox="1"/>
        </xdr:nvSpPr>
        <xdr:spPr>
          <a:xfrm>
            <a:off x="909955" y="7667624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13" name="path"/>
          <xdr:cNvSpPr txBox="1"/>
        </xdr:nvSpPr>
        <xdr:spPr>
          <a:xfrm>
            <a:off x="1823719" y="748156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15" name="path"/>
          <xdr:cNvSpPr txBox="1"/>
        </xdr:nvSpPr>
        <xdr:spPr>
          <a:xfrm>
            <a:off x="909955" y="7481569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16" name="path"/>
          <xdr:cNvSpPr txBox="1"/>
        </xdr:nvSpPr>
        <xdr:spPr>
          <a:xfrm>
            <a:off x="909955" y="766762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17" name="path"/>
          <xdr:cNvSpPr txBox="1"/>
        </xdr:nvSpPr>
        <xdr:spPr>
          <a:xfrm>
            <a:off x="909955" y="785368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18" name="path"/>
          <xdr:cNvSpPr txBox="1"/>
        </xdr:nvSpPr>
        <xdr:spPr>
          <a:xfrm>
            <a:off x="1823719" y="766762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20" name="path"/>
          <xdr:cNvSpPr txBox="1"/>
        </xdr:nvSpPr>
        <xdr:spPr>
          <a:xfrm>
            <a:off x="909955" y="766762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280">
                <a:moveTo>
                  <a:pt x="14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21" name="path"/>
          <xdr:cNvSpPr txBox="1"/>
        </xdr:nvSpPr>
        <xdr:spPr>
          <a:xfrm>
            <a:off x="909955" y="7854315"/>
            <a:ext cx="9525" cy="197485"/>
          </a:xfrm>
          <a:custGeom>
            <a:avLst/>
            <a:gdLst/>
            <a:ahLst/>
            <a:cxnLst/>
            <a:rect l="0" t="0" r="0" b="0"/>
            <a:pathLst>
              <a:path w="1420" h="300">
                <a:moveTo>
                  <a:pt x="0" y="30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22" name="path"/>
          <xdr:cNvSpPr txBox="1"/>
        </xdr:nvSpPr>
        <xdr:spPr>
          <a:xfrm>
            <a:off x="909955" y="8051800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300">
                <a:moveTo>
                  <a:pt x="14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23" name="path"/>
          <xdr:cNvSpPr txBox="1"/>
        </xdr:nvSpPr>
        <xdr:spPr>
          <a:xfrm>
            <a:off x="1823719" y="7854315"/>
            <a:ext cx="9525" cy="197485"/>
          </a:xfrm>
          <a:custGeom>
            <a:avLst/>
            <a:gdLst/>
            <a:ahLst/>
            <a:cxnLst/>
            <a:rect l="0" t="0" r="0" b="0"/>
            <a:pathLst>
              <a:path w="1420" h="300">
                <a:moveTo>
                  <a:pt x="1420" y="300"/>
                </a:moveTo>
                <a:lnTo>
                  <a:pt x="14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25" name="path"/>
          <xdr:cNvSpPr txBox="1"/>
        </xdr:nvSpPr>
        <xdr:spPr>
          <a:xfrm>
            <a:off x="909955" y="7854315"/>
            <a:ext cx="913764" cy="9525"/>
          </a:xfrm>
          <a:custGeom>
            <a:avLst/>
            <a:gdLst/>
            <a:ahLst/>
            <a:cxnLst/>
            <a:rect l="0" t="0" r="0" b="0"/>
            <a:pathLst>
              <a:path w="1420" h="300">
                <a:moveTo>
                  <a:pt x="1420" y="300"/>
                </a:moveTo>
                <a:lnTo>
                  <a:pt x="0" y="30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</xdr:grpSp>
    <xdr:clientData/>
  </xdr:oneCellAnchor>
  <xdr:oneCellAnchor>
    <xdr:from>
      <xdr:col>4</xdr:col>
      <xdr:colOff>352425</xdr:colOff>
      <xdr:row>179</xdr:row>
      <xdr:rowOff>0</xdr:rowOff>
    </xdr:from>
    <xdr:ext cx="1155700" cy="7965440"/>
    <xdr:grpSp>
      <xdr:nvGrpSpPr>
        <xdr:cNvPr id="940" name="group940"/>
        <xdr:cNvGrpSpPr/>
      </xdr:nvGrpSpPr>
      <xdr:grpSpPr>
        <a:xfrm>
          <a:off x="5847715" y="34947225"/>
          <a:ext cx="1155700" cy="7965440"/>
          <a:chOff x="0" y="0"/>
          <a:chExt cx="1155700" cy="8051164"/>
        </a:xfrm>
      </xdr:grpSpPr>
      <xdr:sp>
        <xdr:nvSpPr>
          <xdr:cNvPr id="726" name="textbox725"/>
          <xdr:cNvSpPr txBox="1"/>
        </xdr:nvSpPr>
        <xdr:spPr>
          <a:xfrm>
            <a:off x="0" y="0"/>
            <a:ext cx="1155700" cy="18668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32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21640" algn="l" rtl="0" eaLnBrk="0">
              <a:lnSpc>
                <a:spcPct val="77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INTER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30" name="textbox730"/>
          <xdr:cNvSpPr txBox="1"/>
        </xdr:nvSpPr>
        <xdr:spPr>
          <a:xfrm>
            <a:off x="0" y="186689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35" name="textbox735"/>
          <xdr:cNvSpPr txBox="1"/>
        </xdr:nvSpPr>
        <xdr:spPr>
          <a:xfrm>
            <a:off x="0" y="373379"/>
            <a:ext cx="1155700" cy="18542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40" name="textbox740"/>
          <xdr:cNvSpPr txBox="1"/>
        </xdr:nvSpPr>
        <xdr:spPr>
          <a:xfrm>
            <a:off x="0" y="558800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45" name="textbox745"/>
          <xdr:cNvSpPr txBox="1"/>
        </xdr:nvSpPr>
        <xdr:spPr>
          <a:xfrm>
            <a:off x="0" y="744855"/>
            <a:ext cx="1155700" cy="18542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7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3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50" name="textbox750"/>
          <xdr:cNvSpPr txBox="1"/>
        </xdr:nvSpPr>
        <xdr:spPr>
          <a:xfrm>
            <a:off x="0" y="930275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55" name="textbox755"/>
          <xdr:cNvSpPr txBox="1"/>
        </xdr:nvSpPr>
        <xdr:spPr>
          <a:xfrm>
            <a:off x="0" y="1116330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60" name="textbox760"/>
          <xdr:cNvSpPr txBox="1"/>
        </xdr:nvSpPr>
        <xdr:spPr>
          <a:xfrm>
            <a:off x="0" y="1302385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65" name="textbox765"/>
          <xdr:cNvSpPr txBox="1"/>
        </xdr:nvSpPr>
        <xdr:spPr>
          <a:xfrm>
            <a:off x="0" y="1488439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70" name="textbox770"/>
          <xdr:cNvSpPr txBox="1"/>
        </xdr:nvSpPr>
        <xdr:spPr>
          <a:xfrm>
            <a:off x="0" y="1674495"/>
            <a:ext cx="1155700" cy="18542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31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21640" algn="l" rtl="0" eaLnBrk="0">
              <a:lnSpc>
                <a:spcPct val="77000"/>
              </a:lnSpc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INTER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75" name="textbox775"/>
          <xdr:cNvSpPr txBox="1"/>
        </xdr:nvSpPr>
        <xdr:spPr>
          <a:xfrm>
            <a:off x="0" y="1859914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80" name="textbox780"/>
          <xdr:cNvSpPr txBox="1"/>
        </xdr:nvSpPr>
        <xdr:spPr>
          <a:xfrm>
            <a:off x="0" y="2045970"/>
            <a:ext cx="1155700" cy="186054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3000"/>
              </a:lnSpc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85" name="textbox785"/>
          <xdr:cNvSpPr txBox="1"/>
        </xdr:nvSpPr>
        <xdr:spPr>
          <a:xfrm>
            <a:off x="0" y="2231389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3000"/>
              </a:lnSpc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90" name="textbox790"/>
          <xdr:cNvSpPr txBox="1"/>
        </xdr:nvSpPr>
        <xdr:spPr>
          <a:xfrm>
            <a:off x="0" y="2417445"/>
            <a:ext cx="1155700" cy="18542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32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21640" algn="l" rtl="0" eaLnBrk="0">
              <a:lnSpc>
                <a:spcPct val="77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INTER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95" name="textbox795"/>
          <xdr:cNvSpPr txBox="1"/>
        </xdr:nvSpPr>
        <xdr:spPr>
          <a:xfrm>
            <a:off x="0" y="2602864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34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21640" algn="l" rtl="0" eaLnBrk="0">
              <a:lnSpc>
                <a:spcPct val="77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INTER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00" name="textbox800"/>
          <xdr:cNvSpPr txBox="1"/>
        </xdr:nvSpPr>
        <xdr:spPr>
          <a:xfrm>
            <a:off x="0" y="2788920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34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21640" algn="l" rtl="0" eaLnBrk="0">
              <a:lnSpc>
                <a:spcPct val="77000"/>
              </a:lnSpc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INTER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05" name="textbox805"/>
          <xdr:cNvSpPr txBox="1"/>
        </xdr:nvSpPr>
        <xdr:spPr>
          <a:xfrm>
            <a:off x="0" y="2974975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3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21640" algn="l" rtl="0" eaLnBrk="0">
              <a:lnSpc>
                <a:spcPct val="77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INTER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10" name="textbox810"/>
          <xdr:cNvSpPr txBox="1"/>
        </xdr:nvSpPr>
        <xdr:spPr>
          <a:xfrm>
            <a:off x="0" y="3161029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3000"/>
              </a:lnSpc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15" name="textbox815"/>
          <xdr:cNvSpPr txBox="1"/>
        </xdr:nvSpPr>
        <xdr:spPr>
          <a:xfrm>
            <a:off x="0" y="3347084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20" name="textbox820"/>
          <xdr:cNvSpPr txBox="1"/>
        </xdr:nvSpPr>
        <xdr:spPr>
          <a:xfrm>
            <a:off x="0" y="3533140"/>
            <a:ext cx="1155700" cy="185420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7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3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25" name="textbox825"/>
          <xdr:cNvSpPr txBox="1"/>
        </xdr:nvSpPr>
        <xdr:spPr>
          <a:xfrm>
            <a:off x="0" y="3718559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3000"/>
              </a:lnSpc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30" name="textbox830"/>
          <xdr:cNvSpPr txBox="1"/>
        </xdr:nvSpPr>
        <xdr:spPr>
          <a:xfrm>
            <a:off x="0" y="3904615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3000"/>
              </a:lnSpc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35" name="textbox835"/>
          <xdr:cNvSpPr txBox="1"/>
        </xdr:nvSpPr>
        <xdr:spPr>
          <a:xfrm>
            <a:off x="0" y="4090670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3000"/>
              </a:lnSpc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40" name="textbox840"/>
          <xdr:cNvSpPr txBox="1"/>
        </xdr:nvSpPr>
        <xdr:spPr>
          <a:xfrm>
            <a:off x="0" y="4276725"/>
            <a:ext cx="1155700" cy="186054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3000"/>
              </a:lnSpc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45" name="textbox845"/>
          <xdr:cNvSpPr txBox="1"/>
        </xdr:nvSpPr>
        <xdr:spPr>
          <a:xfrm>
            <a:off x="0" y="4462779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3000"/>
              </a:lnSpc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50" name="textbox850"/>
          <xdr:cNvSpPr txBox="1"/>
        </xdr:nvSpPr>
        <xdr:spPr>
          <a:xfrm>
            <a:off x="0" y="4648834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8323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55" name="textbox855"/>
          <xdr:cNvSpPr txBox="1"/>
        </xdr:nvSpPr>
        <xdr:spPr>
          <a:xfrm>
            <a:off x="0" y="4834890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8323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60" name="textbox860"/>
          <xdr:cNvSpPr txBox="1"/>
        </xdr:nvSpPr>
        <xdr:spPr>
          <a:xfrm>
            <a:off x="0" y="5020945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8323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65" name="textbox865"/>
          <xdr:cNvSpPr txBox="1"/>
        </xdr:nvSpPr>
        <xdr:spPr>
          <a:xfrm>
            <a:off x="0" y="5207000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8323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5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70" name="textbox870"/>
          <xdr:cNvSpPr txBox="1"/>
        </xdr:nvSpPr>
        <xdr:spPr>
          <a:xfrm>
            <a:off x="0" y="5393054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75" name="textbox875"/>
          <xdr:cNvSpPr txBox="1"/>
        </xdr:nvSpPr>
        <xdr:spPr>
          <a:xfrm>
            <a:off x="0" y="5579109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80" name="textbox880"/>
          <xdr:cNvSpPr txBox="1"/>
        </xdr:nvSpPr>
        <xdr:spPr>
          <a:xfrm>
            <a:off x="0" y="5765165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85" name="textbox885"/>
          <xdr:cNvSpPr txBox="1"/>
        </xdr:nvSpPr>
        <xdr:spPr>
          <a:xfrm>
            <a:off x="0" y="5951220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90" name="textbox890"/>
          <xdr:cNvSpPr txBox="1"/>
        </xdr:nvSpPr>
        <xdr:spPr>
          <a:xfrm>
            <a:off x="0" y="6137275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895" name="textbox895"/>
          <xdr:cNvSpPr txBox="1"/>
        </xdr:nvSpPr>
        <xdr:spPr>
          <a:xfrm>
            <a:off x="0" y="6323329"/>
            <a:ext cx="1155700" cy="186054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900" name="textbox900"/>
          <xdr:cNvSpPr txBox="1"/>
        </xdr:nvSpPr>
        <xdr:spPr>
          <a:xfrm>
            <a:off x="0" y="6509384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665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senior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905" name="textbox905"/>
          <xdr:cNvSpPr txBox="1"/>
        </xdr:nvSpPr>
        <xdr:spPr>
          <a:xfrm>
            <a:off x="0" y="6695440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13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030" algn="l" rtl="0" eaLnBrk="0">
              <a:lnSpc>
                <a:spcPct val="74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junior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910" name="textbox910"/>
          <xdr:cNvSpPr txBox="1"/>
        </xdr:nvSpPr>
        <xdr:spPr>
          <a:xfrm>
            <a:off x="0" y="6881494"/>
            <a:ext cx="1155700" cy="20700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48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030" algn="l" rtl="0" eaLnBrk="0">
              <a:lnSpc>
                <a:spcPct val="77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junior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915" name="textbox915"/>
          <xdr:cNvSpPr txBox="1"/>
        </xdr:nvSpPr>
        <xdr:spPr>
          <a:xfrm>
            <a:off x="0" y="7088505"/>
            <a:ext cx="1155700" cy="20700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49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367030" algn="l" rtl="0" eaLnBrk="0">
              <a:lnSpc>
                <a:spcPct val="77000"/>
              </a:lnSpc>
              <a:spcBef>
                <a:spcPts val="0"/>
              </a:spcBef>
            </a:pPr>
            <a:r>
              <a:rPr sz="1200" kern="0" spc="-2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junior</a:t>
            </a:r>
            <a:endParaRPr sz="12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920" name="textbox920"/>
          <xdr:cNvSpPr txBox="1"/>
        </xdr:nvSpPr>
        <xdr:spPr>
          <a:xfrm>
            <a:off x="0" y="7295515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3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21640" algn="l" rtl="0" eaLnBrk="0">
              <a:lnSpc>
                <a:spcPct val="77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INTER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925" name="textbox925"/>
          <xdr:cNvSpPr txBox="1"/>
        </xdr:nvSpPr>
        <xdr:spPr>
          <a:xfrm>
            <a:off x="0" y="7481569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30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21640" algn="l" rtl="0" eaLnBrk="0">
              <a:lnSpc>
                <a:spcPct val="77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INTER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930" name="textbox930"/>
          <xdr:cNvSpPr txBox="1"/>
        </xdr:nvSpPr>
        <xdr:spPr>
          <a:xfrm>
            <a:off x="0" y="7667625"/>
            <a:ext cx="1155700" cy="18605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9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21640" algn="l" rtl="0" eaLnBrk="0">
              <a:lnSpc>
                <a:spcPct val="77000"/>
              </a:lnSpc>
              <a:spcBef>
                <a:spcPts val="0"/>
              </a:spcBef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INTER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935" name="textbox935"/>
          <xdr:cNvSpPr txBox="1"/>
        </xdr:nvSpPr>
        <xdr:spPr>
          <a:xfrm>
            <a:off x="0" y="7854315"/>
            <a:ext cx="1155700" cy="197485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129000"/>
              </a:lnSpc>
            </a:pPr>
            <a:endParaRPr sz="2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421640" algn="l" rtl="0" eaLnBrk="0">
              <a:lnSpc>
                <a:spcPct val="77000"/>
              </a:lnSpc>
            </a:pPr>
            <a:r>
              <a:rPr sz="1100" kern="0" spc="-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INTER</a:t>
            </a:r>
            <a:endParaRPr sz="11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xdr:txBody>
      </xdr:sp>
      <xdr:sp>
        <xdr:nvSpPr>
          <xdr:cNvPr id="727" name="path"/>
          <xdr:cNvSpPr txBox="1"/>
        </xdr:nvSpPr>
        <xdr:spPr>
          <a:xfrm>
            <a:off x="0" y="0"/>
            <a:ext cx="9525" cy="186689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28" name="path"/>
          <xdr:cNvSpPr txBox="1"/>
        </xdr:nvSpPr>
        <xdr:spPr>
          <a:xfrm>
            <a:off x="0" y="18668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29" name="path"/>
          <xdr:cNvSpPr txBox="1"/>
        </xdr:nvSpPr>
        <xdr:spPr>
          <a:xfrm>
            <a:off x="1155700" y="0"/>
            <a:ext cx="9525" cy="186689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31" name="path"/>
          <xdr:cNvSpPr txBox="1"/>
        </xdr:nvSpPr>
        <xdr:spPr>
          <a:xfrm>
            <a:off x="0" y="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32" name="path"/>
          <xdr:cNvSpPr txBox="1"/>
        </xdr:nvSpPr>
        <xdr:spPr>
          <a:xfrm>
            <a:off x="0" y="18668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33" name="path"/>
          <xdr:cNvSpPr txBox="1"/>
        </xdr:nvSpPr>
        <xdr:spPr>
          <a:xfrm>
            <a:off x="0" y="37274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34" name="path"/>
          <xdr:cNvSpPr txBox="1"/>
        </xdr:nvSpPr>
        <xdr:spPr>
          <a:xfrm>
            <a:off x="1155700" y="18668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36" name="path"/>
          <xdr:cNvSpPr txBox="1"/>
        </xdr:nvSpPr>
        <xdr:spPr>
          <a:xfrm>
            <a:off x="0" y="18668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37" name="path"/>
          <xdr:cNvSpPr txBox="1"/>
        </xdr:nvSpPr>
        <xdr:spPr>
          <a:xfrm>
            <a:off x="0" y="373379"/>
            <a:ext cx="9525" cy="18542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38" name="path"/>
          <xdr:cNvSpPr txBox="1"/>
        </xdr:nvSpPr>
        <xdr:spPr>
          <a:xfrm>
            <a:off x="0" y="55879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39" name="path"/>
          <xdr:cNvSpPr txBox="1"/>
        </xdr:nvSpPr>
        <xdr:spPr>
          <a:xfrm>
            <a:off x="1155700" y="373379"/>
            <a:ext cx="9525" cy="18542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41" name="path"/>
          <xdr:cNvSpPr txBox="1"/>
        </xdr:nvSpPr>
        <xdr:spPr>
          <a:xfrm>
            <a:off x="0" y="37337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42" name="path"/>
          <xdr:cNvSpPr txBox="1"/>
        </xdr:nvSpPr>
        <xdr:spPr>
          <a:xfrm>
            <a:off x="0" y="55880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43" name="path"/>
          <xdr:cNvSpPr txBox="1"/>
        </xdr:nvSpPr>
        <xdr:spPr>
          <a:xfrm>
            <a:off x="0" y="74485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44" name="path"/>
          <xdr:cNvSpPr txBox="1"/>
        </xdr:nvSpPr>
        <xdr:spPr>
          <a:xfrm>
            <a:off x="1155700" y="55880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46" name="path"/>
          <xdr:cNvSpPr txBox="1"/>
        </xdr:nvSpPr>
        <xdr:spPr>
          <a:xfrm>
            <a:off x="0" y="55880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47" name="path"/>
          <xdr:cNvSpPr txBox="1"/>
        </xdr:nvSpPr>
        <xdr:spPr>
          <a:xfrm>
            <a:off x="0" y="74485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48" name="path"/>
          <xdr:cNvSpPr txBox="1"/>
        </xdr:nvSpPr>
        <xdr:spPr>
          <a:xfrm>
            <a:off x="0" y="93027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49" name="path"/>
          <xdr:cNvSpPr txBox="1"/>
        </xdr:nvSpPr>
        <xdr:spPr>
          <a:xfrm>
            <a:off x="1155700" y="74485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51" name="path"/>
          <xdr:cNvSpPr txBox="1"/>
        </xdr:nvSpPr>
        <xdr:spPr>
          <a:xfrm>
            <a:off x="0" y="74485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52" name="path"/>
          <xdr:cNvSpPr txBox="1"/>
        </xdr:nvSpPr>
        <xdr:spPr>
          <a:xfrm>
            <a:off x="0" y="9302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53" name="path"/>
          <xdr:cNvSpPr txBox="1"/>
        </xdr:nvSpPr>
        <xdr:spPr>
          <a:xfrm>
            <a:off x="0" y="111633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54" name="path"/>
          <xdr:cNvSpPr txBox="1"/>
        </xdr:nvSpPr>
        <xdr:spPr>
          <a:xfrm>
            <a:off x="1155700" y="9302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56" name="path"/>
          <xdr:cNvSpPr txBox="1"/>
        </xdr:nvSpPr>
        <xdr:spPr>
          <a:xfrm>
            <a:off x="0" y="93027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57" name="path"/>
          <xdr:cNvSpPr txBox="1"/>
        </xdr:nvSpPr>
        <xdr:spPr>
          <a:xfrm>
            <a:off x="0" y="111633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58" name="path"/>
          <xdr:cNvSpPr txBox="1"/>
        </xdr:nvSpPr>
        <xdr:spPr>
          <a:xfrm>
            <a:off x="0" y="130238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59" name="path"/>
          <xdr:cNvSpPr txBox="1"/>
        </xdr:nvSpPr>
        <xdr:spPr>
          <a:xfrm>
            <a:off x="1155700" y="111633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61" name="path"/>
          <xdr:cNvSpPr txBox="1"/>
        </xdr:nvSpPr>
        <xdr:spPr>
          <a:xfrm>
            <a:off x="0" y="111633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62" name="path"/>
          <xdr:cNvSpPr txBox="1"/>
        </xdr:nvSpPr>
        <xdr:spPr>
          <a:xfrm>
            <a:off x="0" y="130238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63" name="path"/>
          <xdr:cNvSpPr txBox="1"/>
        </xdr:nvSpPr>
        <xdr:spPr>
          <a:xfrm>
            <a:off x="0" y="148844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64" name="path"/>
          <xdr:cNvSpPr txBox="1"/>
        </xdr:nvSpPr>
        <xdr:spPr>
          <a:xfrm>
            <a:off x="1155700" y="130238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66" name="path"/>
          <xdr:cNvSpPr txBox="1"/>
        </xdr:nvSpPr>
        <xdr:spPr>
          <a:xfrm>
            <a:off x="0" y="130238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67" name="path"/>
          <xdr:cNvSpPr txBox="1"/>
        </xdr:nvSpPr>
        <xdr:spPr>
          <a:xfrm>
            <a:off x="0" y="148843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68" name="path"/>
          <xdr:cNvSpPr txBox="1"/>
        </xdr:nvSpPr>
        <xdr:spPr>
          <a:xfrm>
            <a:off x="0" y="167449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69" name="path"/>
          <xdr:cNvSpPr txBox="1"/>
        </xdr:nvSpPr>
        <xdr:spPr>
          <a:xfrm>
            <a:off x="1155700" y="148843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71" name="path"/>
          <xdr:cNvSpPr txBox="1"/>
        </xdr:nvSpPr>
        <xdr:spPr>
          <a:xfrm>
            <a:off x="0" y="148843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72" name="path"/>
          <xdr:cNvSpPr txBox="1"/>
        </xdr:nvSpPr>
        <xdr:spPr>
          <a:xfrm>
            <a:off x="0" y="167449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73" name="path"/>
          <xdr:cNvSpPr txBox="1"/>
        </xdr:nvSpPr>
        <xdr:spPr>
          <a:xfrm>
            <a:off x="0" y="185991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74" name="path"/>
          <xdr:cNvSpPr txBox="1"/>
        </xdr:nvSpPr>
        <xdr:spPr>
          <a:xfrm>
            <a:off x="1155700" y="167449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76" name="path"/>
          <xdr:cNvSpPr txBox="1"/>
        </xdr:nvSpPr>
        <xdr:spPr>
          <a:xfrm>
            <a:off x="0" y="167449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77" name="path"/>
          <xdr:cNvSpPr txBox="1"/>
        </xdr:nvSpPr>
        <xdr:spPr>
          <a:xfrm>
            <a:off x="0" y="185991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78" name="path"/>
          <xdr:cNvSpPr txBox="1"/>
        </xdr:nvSpPr>
        <xdr:spPr>
          <a:xfrm>
            <a:off x="0" y="204596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79" name="path"/>
          <xdr:cNvSpPr txBox="1"/>
        </xdr:nvSpPr>
        <xdr:spPr>
          <a:xfrm>
            <a:off x="1155700" y="185991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81" name="path"/>
          <xdr:cNvSpPr txBox="1"/>
        </xdr:nvSpPr>
        <xdr:spPr>
          <a:xfrm>
            <a:off x="0" y="185991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82" name="path"/>
          <xdr:cNvSpPr txBox="1"/>
        </xdr:nvSpPr>
        <xdr:spPr>
          <a:xfrm>
            <a:off x="0" y="2045970"/>
            <a:ext cx="9525" cy="186054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83" name="path"/>
          <xdr:cNvSpPr txBox="1"/>
        </xdr:nvSpPr>
        <xdr:spPr>
          <a:xfrm>
            <a:off x="0" y="223202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84" name="path"/>
          <xdr:cNvSpPr txBox="1"/>
        </xdr:nvSpPr>
        <xdr:spPr>
          <a:xfrm>
            <a:off x="1155700" y="2045970"/>
            <a:ext cx="9525" cy="186054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86" name="path"/>
          <xdr:cNvSpPr txBox="1"/>
        </xdr:nvSpPr>
        <xdr:spPr>
          <a:xfrm>
            <a:off x="0" y="204597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87" name="path"/>
          <xdr:cNvSpPr txBox="1"/>
        </xdr:nvSpPr>
        <xdr:spPr>
          <a:xfrm>
            <a:off x="0" y="223138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88" name="path"/>
          <xdr:cNvSpPr txBox="1"/>
        </xdr:nvSpPr>
        <xdr:spPr>
          <a:xfrm>
            <a:off x="0" y="241744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89" name="path"/>
          <xdr:cNvSpPr txBox="1"/>
        </xdr:nvSpPr>
        <xdr:spPr>
          <a:xfrm>
            <a:off x="1155700" y="223138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91" name="path"/>
          <xdr:cNvSpPr txBox="1"/>
        </xdr:nvSpPr>
        <xdr:spPr>
          <a:xfrm>
            <a:off x="0" y="223138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92" name="path"/>
          <xdr:cNvSpPr txBox="1"/>
        </xdr:nvSpPr>
        <xdr:spPr>
          <a:xfrm>
            <a:off x="0" y="241744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93" name="path"/>
          <xdr:cNvSpPr txBox="1"/>
        </xdr:nvSpPr>
        <xdr:spPr>
          <a:xfrm>
            <a:off x="0" y="26028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94" name="path"/>
          <xdr:cNvSpPr txBox="1"/>
        </xdr:nvSpPr>
        <xdr:spPr>
          <a:xfrm>
            <a:off x="1155700" y="2417445"/>
            <a:ext cx="9525" cy="18542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96" name="path"/>
          <xdr:cNvSpPr txBox="1"/>
        </xdr:nvSpPr>
        <xdr:spPr>
          <a:xfrm>
            <a:off x="0" y="241744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97" name="path"/>
          <xdr:cNvSpPr txBox="1"/>
        </xdr:nvSpPr>
        <xdr:spPr>
          <a:xfrm>
            <a:off x="0" y="260286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98" name="path"/>
          <xdr:cNvSpPr txBox="1"/>
        </xdr:nvSpPr>
        <xdr:spPr>
          <a:xfrm>
            <a:off x="0" y="278891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799" name="path"/>
          <xdr:cNvSpPr txBox="1"/>
        </xdr:nvSpPr>
        <xdr:spPr>
          <a:xfrm>
            <a:off x="1155700" y="260286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01" name="path"/>
          <xdr:cNvSpPr txBox="1"/>
        </xdr:nvSpPr>
        <xdr:spPr>
          <a:xfrm>
            <a:off x="0" y="260286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02" name="path"/>
          <xdr:cNvSpPr txBox="1"/>
        </xdr:nvSpPr>
        <xdr:spPr>
          <a:xfrm>
            <a:off x="0" y="278892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03" name="path"/>
          <xdr:cNvSpPr txBox="1"/>
        </xdr:nvSpPr>
        <xdr:spPr>
          <a:xfrm>
            <a:off x="0" y="297497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04" name="path"/>
          <xdr:cNvSpPr txBox="1"/>
        </xdr:nvSpPr>
        <xdr:spPr>
          <a:xfrm>
            <a:off x="1155700" y="278892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06" name="path"/>
          <xdr:cNvSpPr txBox="1"/>
        </xdr:nvSpPr>
        <xdr:spPr>
          <a:xfrm>
            <a:off x="0" y="278892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07" name="path"/>
          <xdr:cNvSpPr txBox="1"/>
        </xdr:nvSpPr>
        <xdr:spPr>
          <a:xfrm>
            <a:off x="0" y="29749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08" name="path"/>
          <xdr:cNvSpPr txBox="1"/>
        </xdr:nvSpPr>
        <xdr:spPr>
          <a:xfrm>
            <a:off x="0" y="316103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09" name="path"/>
          <xdr:cNvSpPr txBox="1"/>
        </xdr:nvSpPr>
        <xdr:spPr>
          <a:xfrm>
            <a:off x="1155700" y="29749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11" name="path"/>
          <xdr:cNvSpPr txBox="1"/>
        </xdr:nvSpPr>
        <xdr:spPr>
          <a:xfrm>
            <a:off x="0" y="297497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12" name="path"/>
          <xdr:cNvSpPr txBox="1"/>
        </xdr:nvSpPr>
        <xdr:spPr>
          <a:xfrm>
            <a:off x="0" y="316102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13" name="path"/>
          <xdr:cNvSpPr txBox="1"/>
        </xdr:nvSpPr>
        <xdr:spPr>
          <a:xfrm>
            <a:off x="0" y="334708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14" name="path"/>
          <xdr:cNvSpPr txBox="1"/>
        </xdr:nvSpPr>
        <xdr:spPr>
          <a:xfrm>
            <a:off x="1155700" y="316102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16" name="path"/>
          <xdr:cNvSpPr txBox="1"/>
        </xdr:nvSpPr>
        <xdr:spPr>
          <a:xfrm>
            <a:off x="0" y="316102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17" name="path"/>
          <xdr:cNvSpPr txBox="1"/>
        </xdr:nvSpPr>
        <xdr:spPr>
          <a:xfrm>
            <a:off x="0" y="334708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18" name="path"/>
          <xdr:cNvSpPr txBox="1"/>
        </xdr:nvSpPr>
        <xdr:spPr>
          <a:xfrm>
            <a:off x="0" y="353313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19" name="path"/>
          <xdr:cNvSpPr txBox="1"/>
        </xdr:nvSpPr>
        <xdr:spPr>
          <a:xfrm>
            <a:off x="1155700" y="334708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21" name="path"/>
          <xdr:cNvSpPr txBox="1"/>
        </xdr:nvSpPr>
        <xdr:spPr>
          <a:xfrm>
            <a:off x="0" y="334708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22" name="path"/>
          <xdr:cNvSpPr txBox="1"/>
        </xdr:nvSpPr>
        <xdr:spPr>
          <a:xfrm>
            <a:off x="0" y="3533140"/>
            <a:ext cx="9525" cy="18542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23" name="path"/>
          <xdr:cNvSpPr txBox="1"/>
        </xdr:nvSpPr>
        <xdr:spPr>
          <a:xfrm>
            <a:off x="0" y="371856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24" name="path"/>
          <xdr:cNvSpPr txBox="1"/>
        </xdr:nvSpPr>
        <xdr:spPr>
          <a:xfrm>
            <a:off x="1155700" y="3533140"/>
            <a:ext cx="9525" cy="185420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26" name="path"/>
          <xdr:cNvSpPr txBox="1"/>
        </xdr:nvSpPr>
        <xdr:spPr>
          <a:xfrm>
            <a:off x="0" y="353314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27" name="path"/>
          <xdr:cNvSpPr txBox="1"/>
        </xdr:nvSpPr>
        <xdr:spPr>
          <a:xfrm>
            <a:off x="0" y="371855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28" name="path"/>
          <xdr:cNvSpPr txBox="1"/>
        </xdr:nvSpPr>
        <xdr:spPr>
          <a:xfrm>
            <a:off x="0" y="390461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29" name="path"/>
          <xdr:cNvSpPr txBox="1"/>
        </xdr:nvSpPr>
        <xdr:spPr>
          <a:xfrm>
            <a:off x="1155700" y="371855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31" name="path"/>
          <xdr:cNvSpPr txBox="1"/>
        </xdr:nvSpPr>
        <xdr:spPr>
          <a:xfrm>
            <a:off x="0" y="371855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32" name="path"/>
          <xdr:cNvSpPr txBox="1"/>
        </xdr:nvSpPr>
        <xdr:spPr>
          <a:xfrm>
            <a:off x="0" y="390461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33" name="path"/>
          <xdr:cNvSpPr txBox="1"/>
        </xdr:nvSpPr>
        <xdr:spPr>
          <a:xfrm>
            <a:off x="0" y="409067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34" name="path"/>
          <xdr:cNvSpPr txBox="1"/>
        </xdr:nvSpPr>
        <xdr:spPr>
          <a:xfrm>
            <a:off x="1155700" y="390461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36" name="path"/>
          <xdr:cNvSpPr txBox="1"/>
        </xdr:nvSpPr>
        <xdr:spPr>
          <a:xfrm>
            <a:off x="0" y="390461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37" name="path"/>
          <xdr:cNvSpPr txBox="1"/>
        </xdr:nvSpPr>
        <xdr:spPr>
          <a:xfrm>
            <a:off x="0" y="409067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38" name="path"/>
          <xdr:cNvSpPr txBox="1"/>
        </xdr:nvSpPr>
        <xdr:spPr>
          <a:xfrm>
            <a:off x="0" y="42767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39" name="path"/>
          <xdr:cNvSpPr txBox="1"/>
        </xdr:nvSpPr>
        <xdr:spPr>
          <a:xfrm>
            <a:off x="1155700" y="409067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41" name="path"/>
          <xdr:cNvSpPr txBox="1"/>
        </xdr:nvSpPr>
        <xdr:spPr>
          <a:xfrm>
            <a:off x="0" y="409067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42" name="path"/>
          <xdr:cNvSpPr txBox="1"/>
        </xdr:nvSpPr>
        <xdr:spPr>
          <a:xfrm>
            <a:off x="0" y="4276725"/>
            <a:ext cx="9525" cy="186054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43" name="path"/>
          <xdr:cNvSpPr txBox="1"/>
        </xdr:nvSpPr>
        <xdr:spPr>
          <a:xfrm>
            <a:off x="0" y="446277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44" name="path"/>
          <xdr:cNvSpPr txBox="1"/>
        </xdr:nvSpPr>
        <xdr:spPr>
          <a:xfrm>
            <a:off x="1155700" y="4276725"/>
            <a:ext cx="9525" cy="186054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46" name="path"/>
          <xdr:cNvSpPr txBox="1"/>
        </xdr:nvSpPr>
        <xdr:spPr>
          <a:xfrm>
            <a:off x="0" y="42767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47" name="path"/>
          <xdr:cNvSpPr txBox="1"/>
        </xdr:nvSpPr>
        <xdr:spPr>
          <a:xfrm>
            <a:off x="0" y="446277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48" name="path"/>
          <xdr:cNvSpPr txBox="1"/>
        </xdr:nvSpPr>
        <xdr:spPr>
          <a:xfrm>
            <a:off x="0" y="464883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49" name="path"/>
          <xdr:cNvSpPr txBox="1"/>
        </xdr:nvSpPr>
        <xdr:spPr>
          <a:xfrm>
            <a:off x="1155700" y="446277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51" name="path"/>
          <xdr:cNvSpPr txBox="1"/>
        </xdr:nvSpPr>
        <xdr:spPr>
          <a:xfrm>
            <a:off x="0" y="446277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52" name="path"/>
          <xdr:cNvSpPr txBox="1"/>
        </xdr:nvSpPr>
        <xdr:spPr>
          <a:xfrm>
            <a:off x="0" y="464883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53" name="path"/>
          <xdr:cNvSpPr txBox="1"/>
        </xdr:nvSpPr>
        <xdr:spPr>
          <a:xfrm>
            <a:off x="0" y="483488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54" name="path"/>
          <xdr:cNvSpPr txBox="1"/>
        </xdr:nvSpPr>
        <xdr:spPr>
          <a:xfrm>
            <a:off x="1155700" y="464883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56" name="path"/>
          <xdr:cNvSpPr txBox="1"/>
        </xdr:nvSpPr>
        <xdr:spPr>
          <a:xfrm>
            <a:off x="0" y="464883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57" name="path"/>
          <xdr:cNvSpPr txBox="1"/>
        </xdr:nvSpPr>
        <xdr:spPr>
          <a:xfrm>
            <a:off x="0" y="483489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58" name="path"/>
          <xdr:cNvSpPr txBox="1"/>
        </xdr:nvSpPr>
        <xdr:spPr>
          <a:xfrm>
            <a:off x="0" y="502094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59" name="path"/>
          <xdr:cNvSpPr txBox="1"/>
        </xdr:nvSpPr>
        <xdr:spPr>
          <a:xfrm>
            <a:off x="1155700" y="483489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61" name="path"/>
          <xdr:cNvSpPr txBox="1"/>
        </xdr:nvSpPr>
        <xdr:spPr>
          <a:xfrm>
            <a:off x="0" y="483489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62" name="path"/>
          <xdr:cNvSpPr txBox="1"/>
        </xdr:nvSpPr>
        <xdr:spPr>
          <a:xfrm>
            <a:off x="0" y="502094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63" name="path"/>
          <xdr:cNvSpPr txBox="1"/>
        </xdr:nvSpPr>
        <xdr:spPr>
          <a:xfrm>
            <a:off x="0" y="520700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64" name="path"/>
          <xdr:cNvSpPr txBox="1"/>
        </xdr:nvSpPr>
        <xdr:spPr>
          <a:xfrm>
            <a:off x="1155700" y="502094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66" name="path"/>
          <xdr:cNvSpPr txBox="1"/>
        </xdr:nvSpPr>
        <xdr:spPr>
          <a:xfrm>
            <a:off x="0" y="502094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67" name="path"/>
          <xdr:cNvSpPr txBox="1"/>
        </xdr:nvSpPr>
        <xdr:spPr>
          <a:xfrm>
            <a:off x="0" y="520700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68" name="path"/>
          <xdr:cNvSpPr txBox="1"/>
        </xdr:nvSpPr>
        <xdr:spPr>
          <a:xfrm>
            <a:off x="0" y="539305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69" name="path"/>
          <xdr:cNvSpPr txBox="1"/>
        </xdr:nvSpPr>
        <xdr:spPr>
          <a:xfrm>
            <a:off x="1155700" y="520700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71" name="path"/>
          <xdr:cNvSpPr txBox="1"/>
        </xdr:nvSpPr>
        <xdr:spPr>
          <a:xfrm>
            <a:off x="0" y="520700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72" name="path"/>
          <xdr:cNvSpPr txBox="1"/>
        </xdr:nvSpPr>
        <xdr:spPr>
          <a:xfrm>
            <a:off x="0" y="539305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73" name="path"/>
          <xdr:cNvSpPr txBox="1"/>
        </xdr:nvSpPr>
        <xdr:spPr>
          <a:xfrm>
            <a:off x="0" y="557910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74" name="path"/>
          <xdr:cNvSpPr txBox="1"/>
        </xdr:nvSpPr>
        <xdr:spPr>
          <a:xfrm>
            <a:off x="1155700" y="539305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76" name="path"/>
          <xdr:cNvSpPr txBox="1"/>
        </xdr:nvSpPr>
        <xdr:spPr>
          <a:xfrm>
            <a:off x="0" y="539305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77" name="path"/>
          <xdr:cNvSpPr txBox="1"/>
        </xdr:nvSpPr>
        <xdr:spPr>
          <a:xfrm>
            <a:off x="0" y="557910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78" name="path"/>
          <xdr:cNvSpPr txBox="1"/>
        </xdr:nvSpPr>
        <xdr:spPr>
          <a:xfrm>
            <a:off x="0" y="576516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79" name="path"/>
          <xdr:cNvSpPr txBox="1"/>
        </xdr:nvSpPr>
        <xdr:spPr>
          <a:xfrm>
            <a:off x="1155700" y="557910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81" name="path"/>
          <xdr:cNvSpPr txBox="1"/>
        </xdr:nvSpPr>
        <xdr:spPr>
          <a:xfrm>
            <a:off x="0" y="557910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82" name="path"/>
          <xdr:cNvSpPr txBox="1"/>
        </xdr:nvSpPr>
        <xdr:spPr>
          <a:xfrm>
            <a:off x="0" y="576516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83" name="path"/>
          <xdr:cNvSpPr txBox="1"/>
        </xdr:nvSpPr>
        <xdr:spPr>
          <a:xfrm>
            <a:off x="0" y="595122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84" name="path"/>
          <xdr:cNvSpPr txBox="1"/>
        </xdr:nvSpPr>
        <xdr:spPr>
          <a:xfrm>
            <a:off x="1155700" y="576516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86" name="path"/>
          <xdr:cNvSpPr txBox="1"/>
        </xdr:nvSpPr>
        <xdr:spPr>
          <a:xfrm>
            <a:off x="0" y="576516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87" name="path"/>
          <xdr:cNvSpPr txBox="1"/>
        </xdr:nvSpPr>
        <xdr:spPr>
          <a:xfrm>
            <a:off x="0" y="595122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88" name="path"/>
          <xdr:cNvSpPr txBox="1"/>
        </xdr:nvSpPr>
        <xdr:spPr>
          <a:xfrm>
            <a:off x="0" y="613727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89" name="path"/>
          <xdr:cNvSpPr txBox="1"/>
        </xdr:nvSpPr>
        <xdr:spPr>
          <a:xfrm>
            <a:off x="1155700" y="595122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91" name="path"/>
          <xdr:cNvSpPr txBox="1"/>
        </xdr:nvSpPr>
        <xdr:spPr>
          <a:xfrm>
            <a:off x="0" y="595122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92" name="path"/>
          <xdr:cNvSpPr txBox="1"/>
        </xdr:nvSpPr>
        <xdr:spPr>
          <a:xfrm>
            <a:off x="0" y="61372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93" name="path"/>
          <xdr:cNvSpPr txBox="1"/>
        </xdr:nvSpPr>
        <xdr:spPr>
          <a:xfrm>
            <a:off x="0" y="632333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94" name="path"/>
          <xdr:cNvSpPr txBox="1"/>
        </xdr:nvSpPr>
        <xdr:spPr>
          <a:xfrm>
            <a:off x="1155700" y="613727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96" name="path"/>
          <xdr:cNvSpPr txBox="1"/>
        </xdr:nvSpPr>
        <xdr:spPr>
          <a:xfrm>
            <a:off x="0" y="613727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97" name="path"/>
          <xdr:cNvSpPr txBox="1"/>
        </xdr:nvSpPr>
        <xdr:spPr>
          <a:xfrm>
            <a:off x="0" y="6323329"/>
            <a:ext cx="9525" cy="186054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98" name="path"/>
          <xdr:cNvSpPr txBox="1"/>
        </xdr:nvSpPr>
        <xdr:spPr>
          <a:xfrm>
            <a:off x="0" y="6509383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899" name="path"/>
          <xdr:cNvSpPr txBox="1"/>
        </xdr:nvSpPr>
        <xdr:spPr>
          <a:xfrm>
            <a:off x="1155700" y="6323329"/>
            <a:ext cx="9525" cy="186054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01" name="path"/>
          <xdr:cNvSpPr txBox="1"/>
        </xdr:nvSpPr>
        <xdr:spPr>
          <a:xfrm>
            <a:off x="0" y="632332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02" name="path"/>
          <xdr:cNvSpPr txBox="1"/>
        </xdr:nvSpPr>
        <xdr:spPr>
          <a:xfrm>
            <a:off x="0" y="650938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03" name="path"/>
          <xdr:cNvSpPr txBox="1"/>
        </xdr:nvSpPr>
        <xdr:spPr>
          <a:xfrm>
            <a:off x="0" y="669543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04" name="path"/>
          <xdr:cNvSpPr txBox="1"/>
        </xdr:nvSpPr>
        <xdr:spPr>
          <a:xfrm>
            <a:off x="1155700" y="6509384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06" name="path"/>
          <xdr:cNvSpPr txBox="1"/>
        </xdr:nvSpPr>
        <xdr:spPr>
          <a:xfrm>
            <a:off x="0" y="650938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07" name="path"/>
          <xdr:cNvSpPr txBox="1"/>
        </xdr:nvSpPr>
        <xdr:spPr>
          <a:xfrm>
            <a:off x="0" y="669544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08" name="path"/>
          <xdr:cNvSpPr txBox="1"/>
        </xdr:nvSpPr>
        <xdr:spPr>
          <a:xfrm>
            <a:off x="0" y="688149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09" name="path"/>
          <xdr:cNvSpPr txBox="1"/>
        </xdr:nvSpPr>
        <xdr:spPr>
          <a:xfrm>
            <a:off x="1155700" y="6695440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11" name="path"/>
          <xdr:cNvSpPr txBox="1"/>
        </xdr:nvSpPr>
        <xdr:spPr>
          <a:xfrm>
            <a:off x="0" y="669544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12" name="path"/>
          <xdr:cNvSpPr txBox="1"/>
        </xdr:nvSpPr>
        <xdr:spPr>
          <a:xfrm>
            <a:off x="0" y="6881494"/>
            <a:ext cx="9525" cy="207009"/>
          </a:xfrm>
          <a:custGeom>
            <a:avLst/>
            <a:gdLst/>
            <a:ahLst/>
            <a:cxnLst/>
            <a:rect l="0" t="0" r="0" b="0"/>
            <a:pathLst>
              <a:path w="1820" h="320">
                <a:moveTo>
                  <a:pt x="0" y="32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13" name="path"/>
          <xdr:cNvSpPr txBox="1"/>
        </xdr:nvSpPr>
        <xdr:spPr>
          <a:xfrm>
            <a:off x="0" y="7088503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32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14" name="path"/>
          <xdr:cNvSpPr txBox="1"/>
        </xdr:nvSpPr>
        <xdr:spPr>
          <a:xfrm>
            <a:off x="1155700" y="6881494"/>
            <a:ext cx="9525" cy="207009"/>
          </a:xfrm>
          <a:custGeom>
            <a:avLst/>
            <a:gdLst/>
            <a:ahLst/>
            <a:cxnLst/>
            <a:rect l="0" t="0" r="0" b="0"/>
            <a:pathLst>
              <a:path w="1820" h="320">
                <a:moveTo>
                  <a:pt x="1820" y="32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16" name="path"/>
          <xdr:cNvSpPr txBox="1"/>
        </xdr:nvSpPr>
        <xdr:spPr>
          <a:xfrm>
            <a:off x="0" y="688149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320">
                <a:moveTo>
                  <a:pt x="1820" y="320"/>
                </a:moveTo>
                <a:lnTo>
                  <a:pt x="0" y="32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17" name="path"/>
          <xdr:cNvSpPr txBox="1"/>
        </xdr:nvSpPr>
        <xdr:spPr>
          <a:xfrm>
            <a:off x="0" y="7088505"/>
            <a:ext cx="9525" cy="207009"/>
          </a:xfrm>
          <a:custGeom>
            <a:avLst/>
            <a:gdLst/>
            <a:ahLst/>
            <a:cxnLst/>
            <a:rect l="0" t="0" r="0" b="0"/>
            <a:pathLst>
              <a:path w="1820" h="320">
                <a:moveTo>
                  <a:pt x="0" y="32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18" name="path"/>
          <xdr:cNvSpPr txBox="1"/>
        </xdr:nvSpPr>
        <xdr:spPr>
          <a:xfrm>
            <a:off x="0" y="729551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32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19" name="path"/>
          <xdr:cNvSpPr txBox="1"/>
        </xdr:nvSpPr>
        <xdr:spPr>
          <a:xfrm>
            <a:off x="1155700" y="7088505"/>
            <a:ext cx="9525" cy="207009"/>
          </a:xfrm>
          <a:custGeom>
            <a:avLst/>
            <a:gdLst/>
            <a:ahLst/>
            <a:cxnLst/>
            <a:rect l="0" t="0" r="0" b="0"/>
            <a:pathLst>
              <a:path w="1820" h="320">
                <a:moveTo>
                  <a:pt x="1820" y="32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21" name="path"/>
          <xdr:cNvSpPr txBox="1"/>
        </xdr:nvSpPr>
        <xdr:spPr>
          <a:xfrm>
            <a:off x="0" y="708850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320">
                <a:moveTo>
                  <a:pt x="1820" y="320"/>
                </a:moveTo>
                <a:lnTo>
                  <a:pt x="0" y="32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22" name="path"/>
          <xdr:cNvSpPr txBox="1"/>
        </xdr:nvSpPr>
        <xdr:spPr>
          <a:xfrm>
            <a:off x="0" y="729551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23" name="path"/>
          <xdr:cNvSpPr txBox="1"/>
        </xdr:nvSpPr>
        <xdr:spPr>
          <a:xfrm>
            <a:off x="0" y="748157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24" name="path"/>
          <xdr:cNvSpPr txBox="1"/>
        </xdr:nvSpPr>
        <xdr:spPr>
          <a:xfrm>
            <a:off x="1155700" y="729551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26" name="path"/>
          <xdr:cNvSpPr txBox="1"/>
        </xdr:nvSpPr>
        <xdr:spPr>
          <a:xfrm>
            <a:off x="0" y="729551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27" name="path"/>
          <xdr:cNvSpPr txBox="1"/>
        </xdr:nvSpPr>
        <xdr:spPr>
          <a:xfrm>
            <a:off x="0" y="748156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28" name="path"/>
          <xdr:cNvSpPr txBox="1"/>
        </xdr:nvSpPr>
        <xdr:spPr>
          <a:xfrm>
            <a:off x="0" y="7667624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29" name="path"/>
          <xdr:cNvSpPr txBox="1"/>
        </xdr:nvSpPr>
        <xdr:spPr>
          <a:xfrm>
            <a:off x="1155700" y="7481569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31" name="path"/>
          <xdr:cNvSpPr txBox="1"/>
        </xdr:nvSpPr>
        <xdr:spPr>
          <a:xfrm>
            <a:off x="0" y="7481569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32" name="path"/>
          <xdr:cNvSpPr txBox="1"/>
        </xdr:nvSpPr>
        <xdr:spPr>
          <a:xfrm>
            <a:off x="0" y="766762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0" y="28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33" name="path"/>
          <xdr:cNvSpPr txBox="1"/>
        </xdr:nvSpPr>
        <xdr:spPr>
          <a:xfrm>
            <a:off x="0" y="785368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34" name="path"/>
          <xdr:cNvSpPr txBox="1"/>
        </xdr:nvSpPr>
        <xdr:spPr>
          <a:xfrm>
            <a:off x="1155700" y="7667625"/>
            <a:ext cx="9525" cy="18605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36" name="path"/>
          <xdr:cNvSpPr txBox="1"/>
        </xdr:nvSpPr>
        <xdr:spPr>
          <a:xfrm>
            <a:off x="0" y="766762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280">
                <a:moveTo>
                  <a:pt x="1820" y="280"/>
                </a:moveTo>
                <a:lnTo>
                  <a:pt x="0" y="28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37" name="path"/>
          <xdr:cNvSpPr txBox="1"/>
        </xdr:nvSpPr>
        <xdr:spPr>
          <a:xfrm>
            <a:off x="0" y="7854315"/>
            <a:ext cx="9525" cy="197485"/>
          </a:xfrm>
          <a:custGeom>
            <a:avLst/>
            <a:gdLst/>
            <a:ahLst/>
            <a:cxnLst/>
            <a:rect l="0" t="0" r="0" b="0"/>
            <a:pathLst>
              <a:path w="1820" h="300">
                <a:moveTo>
                  <a:pt x="0" y="30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38" name="path"/>
          <xdr:cNvSpPr txBox="1"/>
        </xdr:nvSpPr>
        <xdr:spPr>
          <a:xfrm>
            <a:off x="0" y="8051800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300">
                <a:moveTo>
                  <a:pt x="1820" y="0"/>
                </a:move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39" name="path"/>
          <xdr:cNvSpPr txBox="1"/>
        </xdr:nvSpPr>
        <xdr:spPr>
          <a:xfrm>
            <a:off x="1155700" y="7854315"/>
            <a:ext cx="9525" cy="197485"/>
          </a:xfrm>
          <a:custGeom>
            <a:avLst/>
            <a:gdLst/>
            <a:ahLst/>
            <a:cxnLst/>
            <a:rect l="0" t="0" r="0" b="0"/>
            <a:pathLst>
              <a:path w="1820" h="300">
                <a:moveTo>
                  <a:pt x="1820" y="300"/>
                </a:moveTo>
                <a:lnTo>
                  <a:pt x="1820" y="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  <xdr:sp>
        <xdr:nvSpPr>
          <xdr:cNvPr id="941" name="path"/>
          <xdr:cNvSpPr txBox="1"/>
        </xdr:nvSpPr>
        <xdr:spPr>
          <a:xfrm>
            <a:off x="0" y="7854315"/>
            <a:ext cx="1155700" cy="9525"/>
          </a:xfrm>
          <a:custGeom>
            <a:avLst/>
            <a:gdLst/>
            <a:ahLst/>
            <a:cxnLst/>
            <a:rect l="0" t="0" r="0" b="0"/>
            <a:pathLst>
              <a:path w="1820" h="300">
                <a:moveTo>
                  <a:pt x="1820" y="300"/>
                </a:moveTo>
                <a:lnTo>
                  <a:pt x="0" y="300"/>
                </a:lnTo>
                <a:close/>
              </a:path>
            </a:pathLst>
          </a:custGeom>
          <a:noFill/>
          <a:ln w="9525" cap="flat">
            <a:solidFill>
              <a:srgbClr val="000000">
                <a:alpha val="100000"/>
              </a:srgbClr>
            </a:solidFill>
            <a:prstDash val="solid"/>
            <a:miter lim="0"/>
          </a:ln>
        </xdr:spPr>
      </xdr:sp>
    </xdr:grpSp>
    <xdr:clientData/>
  </xdr:oneCellAnchor>
  <xdr:oneCellAnchor>
    <xdr:from>
      <xdr:col>6</xdr:col>
      <xdr:colOff>12700</xdr:colOff>
      <xdr:row>719</xdr:row>
      <xdr:rowOff>635</xdr:rowOff>
    </xdr:from>
    <xdr:ext cx="1811654" cy="198754"/>
    <xdr:grpSp>
      <xdr:nvGrpSpPr>
        <xdr:cNvPr id="943" name="group942"/>
        <xdr:cNvGrpSpPr/>
      </xdr:nvGrpSpPr>
      <xdr:grpSpPr>
        <a:xfrm>
          <a:off x="7320280" y="144599660"/>
          <a:ext cx="1811020" cy="198120"/>
          <a:chOff x="0" y="0"/>
          <a:chExt cx="1811020" cy="198247"/>
        </a:xfrm>
      </xdr:grpSpPr>
      <xdr:sp>
        <xdr:nvSpPr>
          <xdr:cNvPr id="944" name="path"/>
          <xdr:cNvSpPr txBox="1"/>
        </xdr:nvSpPr>
        <xdr:spPr>
          <a:xfrm>
            <a:off x="0" y="0"/>
            <a:ext cx="1811020" cy="1778"/>
          </a:xfrm>
          <a:custGeom>
            <a:avLst/>
            <a:gdLst/>
            <a:ahLst/>
            <a:cxnLst/>
            <a:rect l="0" t="0" r="0" b="0"/>
            <a:pathLst>
              <a:path w="2852" h="2">
                <a:moveTo>
                  <a:pt x="1" y="1"/>
                </a:moveTo>
                <a:lnTo>
                  <a:pt x="2850" y="1"/>
                </a:lnTo>
              </a:path>
            </a:pathLst>
          </a:custGeom>
          <a:noFill/>
          <a:ln w="1778" cap="sq">
            <a:solidFill>
              <a:srgbClr val="000000">
                <a:alpha val="100000"/>
              </a:srgbClr>
            </a:solidFill>
            <a:prstDash val="solid"/>
            <a:round/>
          </a:ln>
        </xdr:spPr>
      </xdr:sp>
      <xdr:sp>
        <xdr:nvSpPr>
          <xdr:cNvPr id="945" name="path"/>
          <xdr:cNvSpPr txBox="1"/>
        </xdr:nvSpPr>
        <xdr:spPr>
          <a:xfrm>
            <a:off x="126" y="126"/>
            <a:ext cx="1810766" cy="12192"/>
          </a:xfrm>
          <a:custGeom>
            <a:avLst/>
            <a:gdLst/>
            <a:ahLst/>
            <a:cxnLst/>
            <a:rect l="0" t="0" r="0" b="0"/>
            <a:pathLst>
              <a:path w="2851" h="19">
                <a:moveTo>
                  <a:pt x="0" y="19"/>
                </a:moveTo>
                <a:lnTo>
                  <a:pt x="2851" y="19"/>
                </a:lnTo>
                <a:lnTo>
                  <a:pt x="2851" y="0"/>
                </a:lnTo>
                <a:lnTo>
                  <a:pt x="0" y="0"/>
                </a:lnTo>
                <a:lnTo>
                  <a:pt x="0" y="19"/>
                </a:lnTo>
                <a:close/>
              </a:path>
            </a:pathLst>
          </a:custGeom>
          <a:solidFill>
            <a:srgbClr val="000000">
              <a:alpha val="100000"/>
            </a:srgbClr>
          </a:solidFill>
          <a:ln cap="flat">
            <a:noFill/>
            <a:prstDash val="solid"/>
          </a:ln>
        </xdr:spPr>
      </xdr:sp>
      <xdr:sp>
        <xdr:nvSpPr>
          <xdr:cNvPr id="946" name="path"/>
          <xdr:cNvSpPr txBox="1"/>
        </xdr:nvSpPr>
        <xdr:spPr>
          <a:xfrm>
            <a:off x="0" y="185928"/>
            <a:ext cx="1811020" cy="1777"/>
          </a:xfrm>
          <a:custGeom>
            <a:avLst/>
            <a:gdLst/>
            <a:ahLst/>
            <a:cxnLst/>
            <a:rect l="0" t="0" r="0" b="0"/>
            <a:pathLst>
              <a:path w="2852" h="2">
                <a:moveTo>
                  <a:pt x="1" y="1"/>
                </a:moveTo>
                <a:lnTo>
                  <a:pt x="2850" y="1"/>
                </a:lnTo>
              </a:path>
            </a:pathLst>
          </a:custGeom>
          <a:noFill/>
          <a:ln w="1778" cap="sq">
            <a:solidFill>
              <a:srgbClr val="000000">
                <a:alpha val="100000"/>
              </a:srgbClr>
            </a:solidFill>
            <a:prstDash val="solid"/>
            <a:round/>
          </a:ln>
        </xdr:spPr>
      </xdr:sp>
      <xdr:sp>
        <xdr:nvSpPr>
          <xdr:cNvPr id="947" name="path"/>
          <xdr:cNvSpPr txBox="1"/>
        </xdr:nvSpPr>
        <xdr:spPr>
          <a:xfrm>
            <a:off x="126" y="186055"/>
            <a:ext cx="1810766" cy="12191"/>
          </a:xfrm>
          <a:custGeom>
            <a:avLst/>
            <a:gdLst/>
            <a:ahLst/>
            <a:cxnLst/>
            <a:rect l="0" t="0" r="0" b="0"/>
            <a:pathLst>
              <a:path w="2851" h="19">
                <a:moveTo>
                  <a:pt x="0" y="19"/>
                </a:moveTo>
                <a:lnTo>
                  <a:pt x="2851" y="19"/>
                </a:lnTo>
                <a:lnTo>
                  <a:pt x="2851" y="0"/>
                </a:lnTo>
                <a:lnTo>
                  <a:pt x="0" y="0"/>
                </a:lnTo>
                <a:lnTo>
                  <a:pt x="0" y="19"/>
                </a:lnTo>
                <a:close/>
              </a:path>
            </a:pathLst>
          </a:custGeom>
          <a:solidFill>
            <a:srgbClr val="000000">
              <a:alpha val="100000"/>
            </a:srgbClr>
          </a:solidFill>
          <a:ln cap="flat">
            <a:noFill/>
            <a:prstDash val="solid"/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843"/>
  <sheetViews>
    <sheetView topLeftCell="A182" workbookViewId="0">
      <selection activeCell="A92" sqref="$A1:$XFD1048576"/>
    </sheetView>
  </sheetViews>
  <sheetFormatPr defaultColWidth="11.8916666666667" defaultRowHeight="15.75"/>
  <cols>
    <col min="1" max="1" width="37.125" style="245" customWidth="1"/>
    <col min="2" max="2" width="14.975" style="245" customWidth="1"/>
    <col min="3" max="3" width="8.125" style="245" customWidth="1"/>
    <col min="4" max="4" width="11.8916666666667" style="245"/>
    <col min="5" max="8" width="11.8916666666667" style="246"/>
    <col min="9" max="247" width="11.8916666666667" style="245"/>
    <col min="248" max="16384" width="11.8916666666667" style="5"/>
  </cols>
  <sheetData>
    <row r="1" s="245" customFormat="1" spans="1:7">
      <c r="A1" s="247"/>
      <c r="B1" s="248"/>
      <c r="C1" s="5"/>
      <c r="D1" s="5"/>
      <c r="E1" s="248"/>
      <c r="F1" s="248"/>
      <c r="G1" s="246"/>
    </row>
    <row r="2" s="245" customFormat="1" spans="1:7">
      <c r="A2" s="249" t="s">
        <v>0</v>
      </c>
      <c r="B2" s="248"/>
      <c r="C2" s="5"/>
      <c r="D2" s="5"/>
      <c r="E2" s="248"/>
      <c r="F2" s="248"/>
      <c r="G2" s="246"/>
    </row>
    <row r="3" s="245" customFormat="1" ht="15" spans="1:7">
      <c r="A3" s="250" t="s">
        <v>1</v>
      </c>
      <c r="B3" s="7" t="s">
        <v>2</v>
      </c>
      <c r="C3" s="251" t="s">
        <v>3</v>
      </c>
      <c r="D3" s="9" t="s">
        <v>4</v>
      </c>
      <c r="E3" s="7" t="s">
        <v>5</v>
      </c>
      <c r="F3" s="10" t="s">
        <v>6</v>
      </c>
      <c r="G3" s="251" t="s">
        <v>7</v>
      </c>
    </row>
    <row r="4" s="245" customFormat="1" spans="1:8">
      <c r="A4" s="63" t="s">
        <v>8</v>
      </c>
      <c r="B4" s="62" t="s">
        <v>9</v>
      </c>
      <c r="C4" s="63" t="str">
        <f>_xlfn.DISPIMG("ID_28A01B1333E942F482AA5C736EABDA3E",1)</f>
        <v>=DISPIMG("ID_28A01B1333E942F482AA5C736EABDA3E",1)</v>
      </c>
      <c r="D4" s="63" t="s">
        <v>10</v>
      </c>
      <c r="E4" s="64">
        <v>20</v>
      </c>
      <c r="F4" s="65" t="s">
        <v>11</v>
      </c>
      <c r="G4" s="252">
        <v>8</v>
      </c>
      <c r="H4" s="245" t="s">
        <v>12</v>
      </c>
    </row>
    <row r="5" s="245" customFormat="1" spans="1:8">
      <c r="A5" s="67"/>
      <c r="B5" s="62" t="s">
        <v>9</v>
      </c>
      <c r="C5" s="67"/>
      <c r="D5" s="67"/>
      <c r="E5" s="64">
        <v>20</v>
      </c>
      <c r="F5" s="65" t="s">
        <v>13</v>
      </c>
      <c r="G5" s="252">
        <v>22</v>
      </c>
      <c r="H5" s="245" t="s">
        <v>12</v>
      </c>
    </row>
    <row r="6" s="245" customFormat="1" spans="1:8">
      <c r="A6" s="67"/>
      <c r="B6" s="62" t="s">
        <v>9</v>
      </c>
      <c r="C6" s="67"/>
      <c r="D6" s="67"/>
      <c r="E6" s="64">
        <v>30</v>
      </c>
      <c r="F6" s="65" t="s">
        <v>11</v>
      </c>
      <c r="G6" s="252">
        <v>12</v>
      </c>
      <c r="H6" s="245" t="s">
        <v>12</v>
      </c>
    </row>
    <row r="7" s="245" customFormat="1" spans="1:8">
      <c r="A7" s="67"/>
      <c r="B7" s="62" t="s">
        <v>9</v>
      </c>
      <c r="C7" s="67"/>
      <c r="D7" s="67"/>
      <c r="E7" s="64">
        <v>30</v>
      </c>
      <c r="F7" s="65" t="s">
        <v>13</v>
      </c>
      <c r="G7" s="252">
        <v>26</v>
      </c>
      <c r="H7" s="245" t="s">
        <v>12</v>
      </c>
    </row>
    <row r="8" s="245" customFormat="1" spans="1:8">
      <c r="A8" s="67"/>
      <c r="B8" s="62" t="s">
        <v>14</v>
      </c>
      <c r="C8" s="67"/>
      <c r="D8" s="67"/>
      <c r="E8" s="64">
        <v>40</v>
      </c>
      <c r="F8" s="65" t="s">
        <v>11</v>
      </c>
      <c r="G8" s="252">
        <v>5</v>
      </c>
      <c r="H8" s="245" t="s">
        <v>15</v>
      </c>
    </row>
    <row r="9" s="245" customFormat="1" spans="1:8">
      <c r="A9" s="67"/>
      <c r="B9" s="62" t="s">
        <v>14</v>
      </c>
      <c r="C9" s="67"/>
      <c r="D9" s="67"/>
      <c r="E9" s="64">
        <v>40</v>
      </c>
      <c r="F9" s="65" t="s">
        <v>13</v>
      </c>
      <c r="G9" s="252">
        <v>20</v>
      </c>
      <c r="H9" s="245" t="s">
        <v>15</v>
      </c>
    </row>
    <row r="10" s="245" customFormat="1" spans="1:8">
      <c r="A10" s="67"/>
      <c r="B10" s="62" t="s">
        <v>14</v>
      </c>
      <c r="C10" s="67"/>
      <c r="D10" s="67"/>
      <c r="E10" s="64">
        <v>50</v>
      </c>
      <c r="F10" s="65" t="s">
        <v>11</v>
      </c>
      <c r="G10" s="252">
        <v>1</v>
      </c>
      <c r="H10" s="245" t="s">
        <v>15</v>
      </c>
    </row>
    <row r="11" s="245" customFormat="1" spans="1:8">
      <c r="A11" s="67"/>
      <c r="B11" s="62" t="s">
        <v>14</v>
      </c>
      <c r="C11" s="67"/>
      <c r="D11" s="67"/>
      <c r="E11" s="64">
        <v>50</v>
      </c>
      <c r="F11" s="65" t="s">
        <v>13</v>
      </c>
      <c r="G11" s="252">
        <v>16</v>
      </c>
      <c r="H11" s="245" t="s">
        <v>15</v>
      </c>
    </row>
    <row r="12" s="245" customFormat="1" spans="1:8">
      <c r="A12" s="67"/>
      <c r="B12" s="62" t="s">
        <v>16</v>
      </c>
      <c r="C12" s="67"/>
      <c r="D12" s="67"/>
      <c r="E12" s="64">
        <v>55</v>
      </c>
      <c r="F12" s="65" t="s">
        <v>11</v>
      </c>
      <c r="G12" s="252"/>
      <c r="H12" s="245" t="s">
        <v>17</v>
      </c>
    </row>
    <row r="13" s="245" customFormat="1" spans="1:8">
      <c r="A13" s="67"/>
      <c r="B13" s="62" t="s">
        <v>16</v>
      </c>
      <c r="C13" s="67"/>
      <c r="D13" s="67"/>
      <c r="E13" s="64">
        <v>55</v>
      </c>
      <c r="F13" s="65" t="s">
        <v>13</v>
      </c>
      <c r="G13" s="252"/>
      <c r="H13" s="245" t="s">
        <v>17</v>
      </c>
    </row>
    <row r="14" s="245" customFormat="1" spans="1:8">
      <c r="A14" s="67"/>
      <c r="B14" s="62" t="s">
        <v>16</v>
      </c>
      <c r="C14" s="67"/>
      <c r="D14" s="67"/>
      <c r="E14" s="64">
        <v>65</v>
      </c>
      <c r="F14" s="65" t="s">
        <v>11</v>
      </c>
      <c r="G14" s="252"/>
      <c r="H14" s="245" t="s">
        <v>17</v>
      </c>
    </row>
    <row r="15" s="245" customFormat="1" spans="1:8">
      <c r="A15" s="67"/>
      <c r="B15" s="62" t="s">
        <v>16</v>
      </c>
      <c r="C15" s="67"/>
      <c r="D15" s="67"/>
      <c r="E15" s="64">
        <v>65</v>
      </c>
      <c r="F15" s="65" t="s">
        <v>13</v>
      </c>
      <c r="G15" s="252"/>
      <c r="H15" s="245" t="s">
        <v>17</v>
      </c>
    </row>
    <row r="16" s="245" customFormat="1" spans="1:8">
      <c r="A16" s="67"/>
      <c r="B16" s="64" t="s">
        <v>18</v>
      </c>
      <c r="C16" s="67"/>
      <c r="D16" s="67"/>
      <c r="E16" s="64">
        <v>70</v>
      </c>
      <c r="F16" s="65" t="s">
        <v>13</v>
      </c>
      <c r="G16" s="252"/>
      <c r="H16" s="245" t="s">
        <v>19</v>
      </c>
    </row>
    <row r="17" s="245" customFormat="1" spans="1:8">
      <c r="A17" s="67"/>
      <c r="B17" s="64" t="s">
        <v>18</v>
      </c>
      <c r="C17" s="67"/>
      <c r="D17" s="67"/>
      <c r="E17" s="64">
        <v>70</v>
      </c>
      <c r="F17" s="65" t="s">
        <v>11</v>
      </c>
      <c r="G17" s="252"/>
      <c r="H17" s="245" t="s">
        <v>19</v>
      </c>
    </row>
    <row r="18" s="245" customFormat="1" spans="1:8">
      <c r="A18" s="67"/>
      <c r="B18" s="64" t="s">
        <v>18</v>
      </c>
      <c r="C18" s="67"/>
      <c r="D18" s="67"/>
      <c r="E18" s="64">
        <v>77</v>
      </c>
      <c r="F18" s="65" t="s">
        <v>13</v>
      </c>
      <c r="G18" s="252"/>
      <c r="H18" s="245" t="s">
        <v>19</v>
      </c>
    </row>
    <row r="19" s="245" customFormat="1" spans="1:8">
      <c r="A19" s="67"/>
      <c r="B19" s="64" t="s">
        <v>18</v>
      </c>
      <c r="C19" s="67"/>
      <c r="D19" s="67"/>
      <c r="E19" s="64">
        <v>77</v>
      </c>
      <c r="F19" s="65" t="s">
        <v>11</v>
      </c>
      <c r="G19" s="252"/>
      <c r="H19" s="245" t="s">
        <v>19</v>
      </c>
    </row>
    <row r="20" s="245" customFormat="1" spans="1:8">
      <c r="A20" s="67"/>
      <c r="B20" s="64" t="s">
        <v>18</v>
      </c>
      <c r="C20" s="67"/>
      <c r="D20" s="67"/>
      <c r="E20" s="64">
        <v>87</v>
      </c>
      <c r="F20" s="65" t="s">
        <v>13</v>
      </c>
      <c r="G20" s="252"/>
      <c r="H20" s="245" t="s">
        <v>19</v>
      </c>
    </row>
    <row r="21" s="245" customFormat="1" spans="1:8">
      <c r="A21" s="67"/>
      <c r="B21" s="64" t="s">
        <v>18</v>
      </c>
      <c r="C21" s="67"/>
      <c r="D21" s="67"/>
      <c r="E21" s="64">
        <v>87</v>
      </c>
      <c r="F21" s="65" t="s">
        <v>11</v>
      </c>
      <c r="G21" s="252"/>
      <c r="H21" s="245" t="s">
        <v>19</v>
      </c>
    </row>
    <row r="22" s="245" customFormat="1" spans="1:8">
      <c r="A22" s="67"/>
      <c r="B22" s="64" t="s">
        <v>18</v>
      </c>
      <c r="C22" s="67"/>
      <c r="D22" s="67"/>
      <c r="E22" s="64">
        <v>95</v>
      </c>
      <c r="F22" s="65" t="s">
        <v>13</v>
      </c>
      <c r="G22" s="252"/>
      <c r="H22" s="245" t="s">
        <v>19</v>
      </c>
    </row>
    <row r="23" s="245" customFormat="1" spans="1:8">
      <c r="A23" s="67"/>
      <c r="B23" s="64" t="s">
        <v>18</v>
      </c>
      <c r="C23" s="67"/>
      <c r="D23" s="67"/>
      <c r="E23" s="64">
        <v>95</v>
      </c>
      <c r="F23" s="65" t="s">
        <v>11</v>
      </c>
      <c r="G23" s="252"/>
      <c r="H23" s="245" t="s">
        <v>19</v>
      </c>
    </row>
    <row r="24" s="245" customFormat="1" spans="1:8">
      <c r="A24" s="67"/>
      <c r="B24" s="64" t="s">
        <v>18</v>
      </c>
      <c r="C24" s="67"/>
      <c r="D24" s="68"/>
      <c r="E24" s="64">
        <v>105</v>
      </c>
      <c r="F24" s="65" t="s">
        <v>13</v>
      </c>
      <c r="G24" s="252"/>
      <c r="H24" s="245" t="s">
        <v>19</v>
      </c>
    </row>
    <row r="25" s="245" customFormat="1" spans="1:8">
      <c r="A25" s="67"/>
      <c r="B25" s="62" t="s">
        <v>9</v>
      </c>
      <c r="C25" s="67"/>
      <c r="D25" s="63" t="s">
        <v>20</v>
      </c>
      <c r="E25" s="64">
        <v>20</v>
      </c>
      <c r="F25" s="65" t="s">
        <v>11</v>
      </c>
      <c r="G25" s="252">
        <v>7</v>
      </c>
      <c r="H25" s="245" t="s">
        <v>12</v>
      </c>
    </row>
    <row r="26" s="245" customFormat="1" spans="1:8">
      <c r="A26" s="67"/>
      <c r="B26" s="62" t="s">
        <v>9</v>
      </c>
      <c r="C26" s="67"/>
      <c r="D26" s="67"/>
      <c r="E26" s="64">
        <v>20</v>
      </c>
      <c r="F26" s="65" t="s">
        <v>13</v>
      </c>
      <c r="G26" s="252">
        <v>19</v>
      </c>
      <c r="H26" s="245" t="s">
        <v>12</v>
      </c>
    </row>
    <row r="27" s="245" customFormat="1" spans="1:8">
      <c r="A27" s="67"/>
      <c r="B27" s="62" t="s">
        <v>9</v>
      </c>
      <c r="C27" s="67"/>
      <c r="D27" s="67"/>
      <c r="E27" s="64">
        <v>30</v>
      </c>
      <c r="F27" s="65" t="s">
        <v>13</v>
      </c>
      <c r="G27" s="252">
        <v>20</v>
      </c>
      <c r="H27" s="245" t="s">
        <v>12</v>
      </c>
    </row>
    <row r="28" s="245" customFormat="1" spans="1:8">
      <c r="A28" s="67"/>
      <c r="B28" s="62" t="s">
        <v>9</v>
      </c>
      <c r="C28" s="67"/>
      <c r="D28" s="67"/>
      <c r="E28" s="64">
        <v>30</v>
      </c>
      <c r="F28" s="65" t="s">
        <v>11</v>
      </c>
      <c r="G28" s="252">
        <v>6</v>
      </c>
      <c r="H28" s="245" t="s">
        <v>12</v>
      </c>
    </row>
    <row r="29" s="245" customFormat="1" spans="1:8">
      <c r="A29" s="67"/>
      <c r="B29" s="62" t="s">
        <v>14</v>
      </c>
      <c r="C29" s="67"/>
      <c r="D29" s="67"/>
      <c r="E29" s="64">
        <v>40</v>
      </c>
      <c r="F29" s="65" t="s">
        <v>13</v>
      </c>
      <c r="G29" s="252">
        <v>7</v>
      </c>
      <c r="H29" s="245" t="s">
        <v>15</v>
      </c>
    </row>
    <row r="30" s="245" customFormat="1" spans="1:8">
      <c r="A30" s="67"/>
      <c r="B30" s="62" t="s">
        <v>14</v>
      </c>
      <c r="C30" s="67"/>
      <c r="D30" s="67"/>
      <c r="E30" s="64">
        <v>40</v>
      </c>
      <c r="F30" s="65" t="s">
        <v>11</v>
      </c>
      <c r="G30" s="252">
        <v>7</v>
      </c>
      <c r="H30" s="245" t="s">
        <v>15</v>
      </c>
    </row>
    <row r="31" s="245" customFormat="1" spans="1:8">
      <c r="A31" s="67"/>
      <c r="B31" s="62" t="s">
        <v>14</v>
      </c>
      <c r="C31" s="67"/>
      <c r="D31" s="67"/>
      <c r="E31" s="64">
        <v>50</v>
      </c>
      <c r="F31" s="65" t="s">
        <v>11</v>
      </c>
      <c r="G31" s="252">
        <v>2</v>
      </c>
      <c r="H31" s="245" t="s">
        <v>15</v>
      </c>
    </row>
    <row r="32" s="245" customFormat="1" spans="1:8">
      <c r="A32" s="67"/>
      <c r="B32" s="62" t="s">
        <v>14</v>
      </c>
      <c r="C32" s="67"/>
      <c r="D32" s="67"/>
      <c r="E32" s="64">
        <v>50</v>
      </c>
      <c r="F32" s="65" t="s">
        <v>13</v>
      </c>
      <c r="G32" s="252">
        <v>27</v>
      </c>
      <c r="H32" s="245" t="s">
        <v>15</v>
      </c>
    </row>
    <row r="33" s="245" customFormat="1" spans="1:8">
      <c r="A33" s="67"/>
      <c r="B33" s="62" t="s">
        <v>16</v>
      </c>
      <c r="C33" s="67"/>
      <c r="D33" s="67"/>
      <c r="E33" s="64">
        <v>55</v>
      </c>
      <c r="F33" s="65" t="s">
        <v>13</v>
      </c>
      <c r="G33" s="252"/>
      <c r="H33" s="245" t="s">
        <v>17</v>
      </c>
    </row>
    <row r="34" s="245" customFormat="1" spans="1:8">
      <c r="A34" s="67"/>
      <c r="B34" s="62" t="s">
        <v>16</v>
      </c>
      <c r="C34" s="67"/>
      <c r="D34" s="67"/>
      <c r="E34" s="64">
        <v>55</v>
      </c>
      <c r="F34" s="65" t="s">
        <v>11</v>
      </c>
      <c r="G34" s="252"/>
      <c r="H34" s="245" t="s">
        <v>17</v>
      </c>
    </row>
    <row r="35" s="245" customFormat="1" spans="1:8">
      <c r="A35" s="67"/>
      <c r="B35" s="62" t="s">
        <v>16</v>
      </c>
      <c r="C35" s="67"/>
      <c r="D35" s="67"/>
      <c r="E35" s="64">
        <v>65</v>
      </c>
      <c r="F35" s="65" t="s">
        <v>11</v>
      </c>
      <c r="G35" s="252"/>
      <c r="H35" s="245" t="s">
        <v>17</v>
      </c>
    </row>
    <row r="36" s="245" customFormat="1" spans="1:8">
      <c r="A36" s="67"/>
      <c r="B36" s="62" t="s">
        <v>16</v>
      </c>
      <c r="C36" s="67"/>
      <c r="D36" s="67"/>
      <c r="E36" s="64">
        <v>65</v>
      </c>
      <c r="F36" s="65" t="s">
        <v>13</v>
      </c>
      <c r="G36" s="252"/>
      <c r="H36" s="245" t="s">
        <v>17</v>
      </c>
    </row>
    <row r="37" s="245" customFormat="1" spans="1:8">
      <c r="A37" s="67"/>
      <c r="B37" s="64" t="s">
        <v>18</v>
      </c>
      <c r="C37" s="67"/>
      <c r="D37" s="67"/>
      <c r="E37" s="64">
        <v>70</v>
      </c>
      <c r="F37" s="65" t="s">
        <v>13</v>
      </c>
      <c r="G37" s="252">
        <v>5</v>
      </c>
      <c r="H37" s="245" t="s">
        <v>19</v>
      </c>
    </row>
    <row r="38" s="245" customFormat="1" spans="1:8">
      <c r="A38" s="67"/>
      <c r="B38" s="64" t="s">
        <v>18</v>
      </c>
      <c r="C38" s="67"/>
      <c r="D38" s="67"/>
      <c r="E38" s="64">
        <v>70</v>
      </c>
      <c r="F38" s="65" t="s">
        <v>11</v>
      </c>
      <c r="G38" s="252"/>
      <c r="H38" s="245" t="s">
        <v>19</v>
      </c>
    </row>
    <row r="39" s="245" customFormat="1" spans="1:8">
      <c r="A39" s="67"/>
      <c r="B39" s="64" t="s">
        <v>18</v>
      </c>
      <c r="C39" s="67"/>
      <c r="D39" s="67"/>
      <c r="E39" s="64">
        <v>77</v>
      </c>
      <c r="F39" s="65" t="s">
        <v>13</v>
      </c>
      <c r="G39" s="252"/>
      <c r="H39" s="245" t="s">
        <v>19</v>
      </c>
    </row>
    <row r="40" s="245" customFormat="1" spans="1:8">
      <c r="A40" s="67"/>
      <c r="B40" s="64" t="s">
        <v>18</v>
      </c>
      <c r="C40" s="67"/>
      <c r="D40" s="67"/>
      <c r="E40" s="64">
        <v>77</v>
      </c>
      <c r="F40" s="65" t="s">
        <v>11</v>
      </c>
      <c r="G40" s="252"/>
      <c r="H40" s="245" t="s">
        <v>19</v>
      </c>
    </row>
    <row r="41" s="245" customFormat="1" spans="1:8">
      <c r="A41" s="67"/>
      <c r="B41" s="64" t="s">
        <v>18</v>
      </c>
      <c r="C41" s="67"/>
      <c r="D41" s="67"/>
      <c r="E41" s="64">
        <v>87</v>
      </c>
      <c r="F41" s="65" t="s">
        <v>11</v>
      </c>
      <c r="G41" s="252"/>
      <c r="H41" s="245" t="s">
        <v>19</v>
      </c>
    </row>
    <row r="42" s="245" customFormat="1" ht="16" customHeight="1" spans="1:8">
      <c r="A42" s="67"/>
      <c r="B42" s="64" t="s">
        <v>18</v>
      </c>
      <c r="C42" s="67"/>
      <c r="D42" s="67"/>
      <c r="E42" s="64">
        <v>87</v>
      </c>
      <c r="F42" s="65" t="s">
        <v>13</v>
      </c>
      <c r="G42" s="252">
        <v>1</v>
      </c>
      <c r="H42" s="245" t="s">
        <v>19</v>
      </c>
    </row>
    <row r="43" s="245" customFormat="1" spans="1:8">
      <c r="A43" s="67"/>
      <c r="B43" s="64" t="s">
        <v>18</v>
      </c>
      <c r="C43" s="67"/>
      <c r="D43" s="68"/>
      <c r="E43" s="64">
        <v>95</v>
      </c>
      <c r="F43" s="65" t="s">
        <v>11</v>
      </c>
      <c r="G43" s="252"/>
      <c r="H43" s="245" t="s">
        <v>19</v>
      </c>
    </row>
    <row r="44" s="245" customFormat="1" spans="1:8">
      <c r="A44" s="67"/>
      <c r="B44" s="64" t="s">
        <v>18</v>
      </c>
      <c r="C44" s="67"/>
      <c r="D44" s="68" t="s">
        <v>21</v>
      </c>
      <c r="E44" s="64">
        <v>87</v>
      </c>
      <c r="F44" s="65" t="s">
        <v>13</v>
      </c>
      <c r="G44" s="252">
        <v>2</v>
      </c>
      <c r="H44" s="245" t="s">
        <v>19</v>
      </c>
    </row>
    <row r="45" s="245" customFormat="1" spans="1:8">
      <c r="A45" s="68"/>
      <c r="B45" s="64" t="s">
        <v>18</v>
      </c>
      <c r="C45" s="68"/>
      <c r="D45" s="64" t="s">
        <v>22</v>
      </c>
      <c r="E45" s="64">
        <v>77</v>
      </c>
      <c r="F45" s="65" t="s">
        <v>13</v>
      </c>
      <c r="G45" s="252">
        <v>4</v>
      </c>
      <c r="H45" s="245" t="s">
        <v>19</v>
      </c>
    </row>
    <row r="46" s="245" customFormat="1" spans="1:7">
      <c r="A46" s="253"/>
      <c r="B46" s="70"/>
      <c r="C46" s="253"/>
      <c r="D46" s="253"/>
      <c r="E46" s="253"/>
      <c r="F46" s="254"/>
      <c r="G46" s="252"/>
    </row>
    <row r="47" s="245" customFormat="1" spans="1:8">
      <c r="A47" s="74" t="s">
        <v>23</v>
      </c>
      <c r="B47" s="72" t="s">
        <v>9</v>
      </c>
      <c r="C47" s="73" t="str">
        <f>_xlfn.DISPIMG("ID_DFF852596049463ABFEF5CCE24141266",1)</f>
        <v>=DISPIMG("ID_DFF852596049463ABFEF5CCE24141266",1)</v>
      </c>
      <c r="D47" s="74" t="s">
        <v>10</v>
      </c>
      <c r="E47" s="72">
        <v>20</v>
      </c>
      <c r="F47" s="75" t="s">
        <v>13</v>
      </c>
      <c r="G47" s="252">
        <v>22</v>
      </c>
      <c r="H47" s="245" t="s">
        <v>12</v>
      </c>
    </row>
    <row r="48" s="245" customFormat="1" spans="1:8">
      <c r="A48" s="74"/>
      <c r="B48" s="72" t="s">
        <v>9</v>
      </c>
      <c r="C48" s="74"/>
      <c r="D48" s="74"/>
      <c r="E48" s="72">
        <v>20</v>
      </c>
      <c r="F48" s="75" t="s">
        <v>11</v>
      </c>
      <c r="G48" s="252">
        <v>8</v>
      </c>
      <c r="H48" s="245" t="s">
        <v>12</v>
      </c>
    </row>
    <row r="49" s="245" customFormat="1" spans="1:8">
      <c r="A49" s="74"/>
      <c r="B49" s="72" t="s">
        <v>9</v>
      </c>
      <c r="C49" s="74"/>
      <c r="D49" s="74"/>
      <c r="E49" s="72">
        <v>30</v>
      </c>
      <c r="F49" s="75" t="s">
        <v>11</v>
      </c>
      <c r="G49" s="252">
        <v>12</v>
      </c>
      <c r="H49" s="245" t="s">
        <v>12</v>
      </c>
    </row>
    <row r="50" s="245" customFormat="1" spans="1:8">
      <c r="A50" s="74"/>
      <c r="B50" s="72" t="s">
        <v>9</v>
      </c>
      <c r="C50" s="74"/>
      <c r="D50" s="74"/>
      <c r="E50" s="72">
        <v>30</v>
      </c>
      <c r="F50" s="75" t="s">
        <v>13</v>
      </c>
      <c r="G50" s="252">
        <v>27</v>
      </c>
      <c r="H50" s="245" t="s">
        <v>12</v>
      </c>
    </row>
    <row r="51" s="245" customFormat="1" spans="1:8">
      <c r="A51" s="74"/>
      <c r="B51" s="72" t="s">
        <v>14</v>
      </c>
      <c r="C51" s="74"/>
      <c r="D51" s="74"/>
      <c r="E51" s="72">
        <v>40</v>
      </c>
      <c r="F51" s="75" t="s">
        <v>11</v>
      </c>
      <c r="G51" s="252"/>
      <c r="H51" s="245" t="s">
        <v>15</v>
      </c>
    </row>
    <row r="52" s="245" customFormat="1" spans="1:8">
      <c r="A52" s="74"/>
      <c r="B52" s="72" t="s">
        <v>14</v>
      </c>
      <c r="C52" s="74"/>
      <c r="D52" s="74"/>
      <c r="E52" s="72">
        <v>40</v>
      </c>
      <c r="F52" s="75" t="s">
        <v>13</v>
      </c>
      <c r="G52" s="252"/>
      <c r="H52" s="245" t="s">
        <v>15</v>
      </c>
    </row>
    <row r="53" s="245" customFormat="1" spans="1:8">
      <c r="A53" s="74"/>
      <c r="B53" s="76" t="s">
        <v>14</v>
      </c>
      <c r="C53" s="74"/>
      <c r="D53" s="74"/>
      <c r="E53" s="72">
        <v>50</v>
      </c>
      <c r="F53" s="75" t="s">
        <v>13</v>
      </c>
      <c r="G53" s="252">
        <v>16</v>
      </c>
      <c r="H53" s="245" t="s">
        <v>15</v>
      </c>
    </row>
    <row r="54" s="245" customFormat="1" spans="1:8">
      <c r="A54" s="74"/>
      <c r="B54" s="76" t="s">
        <v>14</v>
      </c>
      <c r="C54" s="74"/>
      <c r="D54" s="74"/>
      <c r="E54" s="72">
        <v>50</v>
      </c>
      <c r="F54" s="75" t="s">
        <v>11</v>
      </c>
      <c r="G54" s="252">
        <v>3</v>
      </c>
      <c r="H54" s="245" t="s">
        <v>15</v>
      </c>
    </row>
    <row r="55" s="245" customFormat="1" spans="1:8">
      <c r="A55" s="74"/>
      <c r="B55" s="76" t="s">
        <v>16</v>
      </c>
      <c r="C55" s="74"/>
      <c r="D55" s="74"/>
      <c r="E55" s="72">
        <v>55</v>
      </c>
      <c r="F55" s="75" t="s">
        <v>11</v>
      </c>
      <c r="G55" s="252"/>
      <c r="H55" s="245" t="s">
        <v>17</v>
      </c>
    </row>
    <row r="56" s="245" customFormat="1" spans="1:8">
      <c r="A56" s="74"/>
      <c r="B56" s="76" t="s">
        <v>16</v>
      </c>
      <c r="C56" s="74"/>
      <c r="D56" s="74"/>
      <c r="E56" s="72">
        <v>55</v>
      </c>
      <c r="F56" s="75" t="s">
        <v>13</v>
      </c>
      <c r="G56" s="252"/>
      <c r="H56" s="245" t="s">
        <v>17</v>
      </c>
    </row>
    <row r="57" s="245" customFormat="1" spans="1:8">
      <c r="A57" s="74"/>
      <c r="B57" s="76" t="s">
        <v>16</v>
      </c>
      <c r="C57" s="74"/>
      <c r="D57" s="74"/>
      <c r="E57" s="72">
        <v>65</v>
      </c>
      <c r="F57" s="75" t="s">
        <v>13</v>
      </c>
      <c r="G57" s="252"/>
      <c r="H57" s="245" t="s">
        <v>17</v>
      </c>
    </row>
    <row r="58" s="245" customFormat="1" spans="1:8">
      <c r="A58" s="74"/>
      <c r="B58" s="76" t="s">
        <v>16</v>
      </c>
      <c r="C58" s="74"/>
      <c r="D58" s="74"/>
      <c r="E58" s="72">
        <v>65</v>
      </c>
      <c r="F58" s="75" t="s">
        <v>11</v>
      </c>
      <c r="G58" s="252"/>
      <c r="H58" s="245" t="s">
        <v>17</v>
      </c>
    </row>
    <row r="59" s="245" customFormat="1" spans="1:8">
      <c r="A59" s="74"/>
      <c r="B59" s="72" t="s">
        <v>18</v>
      </c>
      <c r="C59" s="74"/>
      <c r="D59" s="74"/>
      <c r="E59" s="72">
        <v>70</v>
      </c>
      <c r="F59" s="75" t="s">
        <v>13</v>
      </c>
      <c r="G59" s="252"/>
      <c r="H59" s="245" t="s">
        <v>19</v>
      </c>
    </row>
    <row r="60" s="245" customFormat="1" spans="1:8">
      <c r="A60" s="74"/>
      <c r="B60" s="72" t="s">
        <v>18</v>
      </c>
      <c r="C60" s="74"/>
      <c r="D60" s="74"/>
      <c r="E60" s="72">
        <v>70</v>
      </c>
      <c r="F60" s="75" t="s">
        <v>11</v>
      </c>
      <c r="G60" s="252"/>
      <c r="H60" s="245" t="s">
        <v>19</v>
      </c>
    </row>
    <row r="61" s="245" customFormat="1" spans="1:8">
      <c r="A61" s="74"/>
      <c r="B61" s="72" t="s">
        <v>18</v>
      </c>
      <c r="C61" s="74"/>
      <c r="D61" s="74"/>
      <c r="E61" s="72">
        <v>77</v>
      </c>
      <c r="F61" s="75" t="s">
        <v>11</v>
      </c>
      <c r="G61" s="252"/>
      <c r="H61" s="245" t="s">
        <v>19</v>
      </c>
    </row>
    <row r="62" s="245" customFormat="1" spans="1:8">
      <c r="A62" s="74"/>
      <c r="B62" s="72" t="s">
        <v>18</v>
      </c>
      <c r="C62" s="74"/>
      <c r="D62" s="74"/>
      <c r="E62" s="72">
        <v>77</v>
      </c>
      <c r="F62" s="75" t="s">
        <v>13</v>
      </c>
      <c r="G62" s="252"/>
      <c r="H62" s="245" t="s">
        <v>19</v>
      </c>
    </row>
    <row r="63" s="245" customFormat="1" spans="1:8">
      <c r="A63" s="74"/>
      <c r="B63" s="72" t="s">
        <v>18</v>
      </c>
      <c r="C63" s="74"/>
      <c r="D63" s="74"/>
      <c r="E63" s="72">
        <v>87</v>
      </c>
      <c r="F63" s="75" t="s">
        <v>13</v>
      </c>
      <c r="G63" s="252">
        <v>1</v>
      </c>
      <c r="H63" s="245" t="s">
        <v>19</v>
      </c>
    </row>
    <row r="64" s="245" customFormat="1" spans="1:8">
      <c r="A64" s="74"/>
      <c r="B64" s="72" t="s">
        <v>18</v>
      </c>
      <c r="C64" s="74"/>
      <c r="D64" s="74"/>
      <c r="E64" s="72">
        <v>87</v>
      </c>
      <c r="F64" s="75" t="s">
        <v>11</v>
      </c>
      <c r="G64" s="252"/>
      <c r="H64" s="245" t="s">
        <v>19</v>
      </c>
    </row>
    <row r="65" s="245" customFormat="1" spans="1:8">
      <c r="A65" s="74"/>
      <c r="B65" s="72" t="s">
        <v>18</v>
      </c>
      <c r="C65" s="74"/>
      <c r="D65" s="74"/>
      <c r="E65" s="72">
        <v>95</v>
      </c>
      <c r="F65" s="75" t="s">
        <v>11</v>
      </c>
      <c r="G65" s="252"/>
      <c r="H65" s="245" t="s">
        <v>19</v>
      </c>
    </row>
    <row r="66" s="245" customFormat="1" spans="1:8">
      <c r="A66" s="74"/>
      <c r="B66" s="72" t="s">
        <v>18</v>
      </c>
      <c r="C66" s="74"/>
      <c r="D66" s="74"/>
      <c r="E66" s="72">
        <v>95</v>
      </c>
      <c r="F66" s="75" t="s">
        <v>13</v>
      </c>
      <c r="G66" s="252">
        <v>1</v>
      </c>
      <c r="H66" s="245" t="s">
        <v>19</v>
      </c>
    </row>
    <row r="67" s="245" customFormat="1" spans="1:8">
      <c r="A67" s="74"/>
      <c r="B67" s="72" t="s">
        <v>18</v>
      </c>
      <c r="C67" s="74"/>
      <c r="D67" s="74"/>
      <c r="E67" s="72">
        <v>102</v>
      </c>
      <c r="F67" s="75" t="s">
        <v>13</v>
      </c>
      <c r="G67" s="252">
        <v>7</v>
      </c>
      <c r="H67" s="245" t="s">
        <v>19</v>
      </c>
    </row>
    <row r="68" s="245" customFormat="1" spans="1:8">
      <c r="A68" s="74"/>
      <c r="B68" s="72" t="s">
        <v>18</v>
      </c>
      <c r="C68" s="74"/>
      <c r="D68" s="77"/>
      <c r="E68" s="72">
        <v>102</v>
      </c>
      <c r="F68" s="75" t="s">
        <v>11</v>
      </c>
      <c r="G68" s="252"/>
      <c r="H68" s="245" t="s">
        <v>19</v>
      </c>
    </row>
    <row r="69" s="245" customFormat="1" spans="1:8">
      <c r="A69" s="74"/>
      <c r="B69" s="72" t="s">
        <v>18</v>
      </c>
      <c r="C69" s="74"/>
      <c r="D69" s="72" t="s">
        <v>24</v>
      </c>
      <c r="E69" s="72">
        <v>70</v>
      </c>
      <c r="F69" s="75" t="s">
        <v>13</v>
      </c>
      <c r="G69" s="252">
        <v>1</v>
      </c>
      <c r="H69" s="245" t="s">
        <v>19</v>
      </c>
    </row>
    <row r="70" s="245" customFormat="1" spans="1:8">
      <c r="A70" s="74"/>
      <c r="B70" s="72" t="s">
        <v>9</v>
      </c>
      <c r="C70" s="74"/>
      <c r="D70" s="73" t="s">
        <v>20</v>
      </c>
      <c r="E70" s="72">
        <v>20</v>
      </c>
      <c r="F70" s="75" t="s">
        <v>11</v>
      </c>
      <c r="G70" s="252">
        <v>12</v>
      </c>
      <c r="H70" s="245" t="s">
        <v>25</v>
      </c>
    </row>
    <row r="71" s="245" customFormat="1" spans="1:8">
      <c r="A71" s="74"/>
      <c r="B71" s="72" t="s">
        <v>9</v>
      </c>
      <c r="C71" s="74"/>
      <c r="D71" s="74"/>
      <c r="E71" s="72">
        <v>20</v>
      </c>
      <c r="F71" s="75" t="s">
        <v>13</v>
      </c>
      <c r="G71" s="252">
        <v>18</v>
      </c>
      <c r="H71" s="245" t="s">
        <v>25</v>
      </c>
    </row>
    <row r="72" s="245" customFormat="1" spans="1:8">
      <c r="A72" s="74"/>
      <c r="B72" s="72" t="s">
        <v>9</v>
      </c>
      <c r="C72" s="74"/>
      <c r="D72" s="74"/>
      <c r="E72" s="72">
        <v>30</v>
      </c>
      <c r="F72" s="75" t="s">
        <v>13</v>
      </c>
      <c r="G72" s="252">
        <v>17</v>
      </c>
      <c r="H72" s="245" t="s">
        <v>25</v>
      </c>
    </row>
    <row r="73" s="245" customFormat="1" spans="1:8">
      <c r="A73" s="74"/>
      <c r="B73" s="72" t="s">
        <v>9</v>
      </c>
      <c r="C73" s="74"/>
      <c r="D73" s="74"/>
      <c r="E73" s="72">
        <v>30</v>
      </c>
      <c r="F73" s="75" t="s">
        <v>11</v>
      </c>
      <c r="G73" s="252">
        <v>11</v>
      </c>
      <c r="H73" s="245" t="s">
        <v>25</v>
      </c>
    </row>
    <row r="74" s="245" customFormat="1" spans="1:8">
      <c r="A74" s="74"/>
      <c r="B74" s="72" t="s">
        <v>14</v>
      </c>
      <c r="C74" s="74"/>
      <c r="D74" s="74"/>
      <c r="E74" s="72">
        <v>50</v>
      </c>
      <c r="F74" s="75" t="s">
        <v>13</v>
      </c>
      <c r="G74" s="252">
        <v>6</v>
      </c>
      <c r="H74" s="245" t="s">
        <v>15</v>
      </c>
    </row>
    <row r="75" s="245" customFormat="1" spans="1:8">
      <c r="A75" s="74"/>
      <c r="B75" s="72" t="s">
        <v>14</v>
      </c>
      <c r="C75" s="74"/>
      <c r="D75" s="74"/>
      <c r="E75" s="72">
        <v>50</v>
      </c>
      <c r="F75" s="75" t="s">
        <v>11</v>
      </c>
      <c r="G75" s="252"/>
      <c r="H75" s="245" t="s">
        <v>15</v>
      </c>
    </row>
    <row r="76" s="245" customFormat="1" spans="1:8">
      <c r="A76" s="74"/>
      <c r="B76" s="72" t="s">
        <v>14</v>
      </c>
      <c r="C76" s="74"/>
      <c r="D76" s="74"/>
      <c r="E76" s="72">
        <v>40</v>
      </c>
      <c r="F76" s="75" t="s">
        <v>13</v>
      </c>
      <c r="G76" s="252"/>
      <c r="H76" s="245" t="s">
        <v>15</v>
      </c>
    </row>
    <row r="77" s="245" customFormat="1" spans="1:8">
      <c r="A77" s="74"/>
      <c r="B77" s="72" t="s">
        <v>14</v>
      </c>
      <c r="C77" s="74"/>
      <c r="D77" s="74"/>
      <c r="E77" s="72">
        <v>40</v>
      </c>
      <c r="F77" s="75" t="s">
        <v>11</v>
      </c>
      <c r="G77" s="252">
        <v>3</v>
      </c>
      <c r="H77" s="245" t="s">
        <v>15</v>
      </c>
    </row>
    <row r="78" s="245" customFormat="1" spans="1:8">
      <c r="A78" s="74"/>
      <c r="B78" s="72" t="s">
        <v>16</v>
      </c>
      <c r="C78" s="74"/>
      <c r="D78" s="74"/>
      <c r="E78" s="72">
        <v>55</v>
      </c>
      <c r="F78" s="75" t="s">
        <v>13</v>
      </c>
      <c r="G78" s="252">
        <v>2</v>
      </c>
      <c r="H78" s="245" t="s">
        <v>17</v>
      </c>
    </row>
    <row r="79" s="245" customFormat="1" spans="1:8">
      <c r="A79" s="74"/>
      <c r="B79" s="72" t="s">
        <v>16</v>
      </c>
      <c r="C79" s="74"/>
      <c r="D79" s="74"/>
      <c r="E79" s="72">
        <v>55</v>
      </c>
      <c r="F79" s="75" t="s">
        <v>11</v>
      </c>
      <c r="G79" s="252"/>
      <c r="H79" s="245" t="s">
        <v>17</v>
      </c>
    </row>
    <row r="80" s="245" customFormat="1" spans="1:8">
      <c r="A80" s="74"/>
      <c r="B80" s="72" t="s">
        <v>16</v>
      </c>
      <c r="C80" s="74"/>
      <c r="D80" s="74"/>
      <c r="E80" s="72">
        <v>65</v>
      </c>
      <c r="F80" s="75" t="s">
        <v>11</v>
      </c>
      <c r="G80" s="252"/>
      <c r="H80" s="245" t="s">
        <v>17</v>
      </c>
    </row>
    <row r="81" s="245" customFormat="1" spans="1:8">
      <c r="A81" s="74"/>
      <c r="B81" s="72" t="s">
        <v>16</v>
      </c>
      <c r="C81" s="74"/>
      <c r="D81" s="74"/>
      <c r="E81" s="72">
        <v>65</v>
      </c>
      <c r="F81" s="75" t="s">
        <v>13</v>
      </c>
      <c r="G81" s="252">
        <v>2</v>
      </c>
      <c r="H81" s="245" t="s">
        <v>17</v>
      </c>
    </row>
    <row r="82" s="245" customFormat="1" spans="1:8">
      <c r="A82" s="74"/>
      <c r="B82" s="72" t="s">
        <v>18</v>
      </c>
      <c r="C82" s="74"/>
      <c r="D82" s="74"/>
      <c r="E82" s="72">
        <v>70</v>
      </c>
      <c r="F82" s="75" t="s">
        <v>13</v>
      </c>
      <c r="G82" s="252">
        <v>2</v>
      </c>
      <c r="H82" s="245" t="s">
        <v>19</v>
      </c>
    </row>
    <row r="83" s="245" customFormat="1" spans="1:8">
      <c r="A83" s="74"/>
      <c r="B83" s="72" t="s">
        <v>18</v>
      </c>
      <c r="C83" s="74"/>
      <c r="D83" s="74"/>
      <c r="E83" s="72">
        <v>70</v>
      </c>
      <c r="F83" s="75" t="s">
        <v>11</v>
      </c>
      <c r="G83" s="252"/>
      <c r="H83" s="245" t="s">
        <v>19</v>
      </c>
    </row>
    <row r="84" s="245" customFormat="1" spans="1:8">
      <c r="A84" s="74"/>
      <c r="B84" s="72" t="s">
        <v>18</v>
      </c>
      <c r="C84" s="74"/>
      <c r="D84" s="74"/>
      <c r="E84" s="72">
        <v>77</v>
      </c>
      <c r="F84" s="75" t="s">
        <v>11</v>
      </c>
      <c r="G84" s="252"/>
      <c r="H84" s="245" t="s">
        <v>19</v>
      </c>
    </row>
    <row r="85" s="245" customFormat="1" spans="1:8">
      <c r="A85" s="74"/>
      <c r="B85" s="72" t="s">
        <v>18</v>
      </c>
      <c r="C85" s="74"/>
      <c r="D85" s="74"/>
      <c r="E85" s="72">
        <v>77</v>
      </c>
      <c r="F85" s="75" t="s">
        <v>13</v>
      </c>
      <c r="G85" s="252"/>
      <c r="H85" s="245" t="s">
        <v>19</v>
      </c>
    </row>
    <row r="86" s="245" customFormat="1" spans="1:8">
      <c r="A86" s="74"/>
      <c r="B86" s="72" t="s">
        <v>18</v>
      </c>
      <c r="C86" s="74"/>
      <c r="D86" s="74"/>
      <c r="E86" s="72">
        <v>87</v>
      </c>
      <c r="F86" s="75" t="s">
        <v>11</v>
      </c>
      <c r="G86" s="252"/>
      <c r="H86" s="245" t="s">
        <v>19</v>
      </c>
    </row>
    <row r="87" s="245" customFormat="1" spans="1:8">
      <c r="A87" s="74"/>
      <c r="B87" s="72" t="s">
        <v>18</v>
      </c>
      <c r="C87" s="74"/>
      <c r="D87" s="74"/>
      <c r="E87" s="72">
        <v>87</v>
      </c>
      <c r="F87" s="75" t="s">
        <v>13</v>
      </c>
      <c r="G87" s="252">
        <v>3</v>
      </c>
      <c r="H87" s="245" t="s">
        <v>19</v>
      </c>
    </row>
    <row r="88" s="245" customFormat="1" spans="1:8">
      <c r="A88" s="74"/>
      <c r="B88" s="72" t="s">
        <v>18</v>
      </c>
      <c r="C88" s="74"/>
      <c r="D88" s="74"/>
      <c r="E88" s="72">
        <v>95</v>
      </c>
      <c r="F88" s="75" t="s">
        <v>13</v>
      </c>
      <c r="G88" s="252">
        <v>7</v>
      </c>
      <c r="H88" s="245" t="s">
        <v>19</v>
      </c>
    </row>
    <row r="89" s="245" customFormat="1" spans="1:8">
      <c r="A89" s="74"/>
      <c r="B89" s="72" t="s">
        <v>18</v>
      </c>
      <c r="C89" s="74"/>
      <c r="D89" s="74"/>
      <c r="E89" s="72">
        <v>95</v>
      </c>
      <c r="F89" s="75" t="s">
        <v>11</v>
      </c>
      <c r="G89" s="252"/>
      <c r="H89" s="245" t="s">
        <v>19</v>
      </c>
    </row>
    <row r="90" s="245" customFormat="1" spans="1:8">
      <c r="A90" s="77"/>
      <c r="B90" s="72" t="s">
        <v>18</v>
      </c>
      <c r="C90" s="77"/>
      <c r="D90" s="77"/>
      <c r="E90" s="72">
        <v>102</v>
      </c>
      <c r="F90" s="75" t="s">
        <v>13</v>
      </c>
      <c r="G90" s="252">
        <v>5</v>
      </c>
      <c r="H90" s="245" t="s">
        <v>19</v>
      </c>
    </row>
    <row r="91" s="245" customFormat="1" spans="1:7">
      <c r="A91" s="80"/>
      <c r="B91" s="80"/>
      <c r="C91" s="80"/>
      <c r="D91" s="80"/>
      <c r="E91" s="80"/>
      <c r="F91" s="80"/>
      <c r="G91" s="252"/>
    </row>
    <row r="92" s="245" customFormat="1" ht="15" spans="1:8">
      <c r="A92" s="83" t="s">
        <v>26</v>
      </c>
      <c r="B92" s="82" t="s">
        <v>18</v>
      </c>
      <c r="C92" s="83" t="str">
        <f>_xlfn.DISPIMG("ID_9763850E4267400FB526E3BAB1189A25",1)</f>
        <v>=DISPIMG("ID_9763850E4267400FB526E3BAB1189A25",1)</v>
      </c>
      <c r="D92" s="83" t="s">
        <v>21</v>
      </c>
      <c r="E92" s="82">
        <v>77</v>
      </c>
      <c r="F92" s="84" t="s">
        <v>13</v>
      </c>
      <c r="G92" s="252"/>
      <c r="H92" s="245" t="s">
        <v>19</v>
      </c>
    </row>
    <row r="93" s="245" customFormat="1" ht="15" spans="1:8">
      <c r="A93" s="86"/>
      <c r="B93" s="82" t="s">
        <v>18</v>
      </c>
      <c r="C93" s="86"/>
      <c r="D93" s="86"/>
      <c r="E93" s="82">
        <v>87</v>
      </c>
      <c r="F93" s="84" t="s">
        <v>11</v>
      </c>
      <c r="G93" s="252"/>
      <c r="H93" s="245" t="s">
        <v>19</v>
      </c>
    </row>
    <row r="94" s="245" customFormat="1" ht="15" spans="1:8">
      <c r="A94" s="86"/>
      <c r="B94" s="82" t="s">
        <v>18</v>
      </c>
      <c r="C94" s="86"/>
      <c r="D94" s="87"/>
      <c r="E94" s="82">
        <v>87</v>
      </c>
      <c r="F94" s="84" t="s">
        <v>13</v>
      </c>
      <c r="G94" s="252">
        <v>7</v>
      </c>
      <c r="H94" s="245" t="s">
        <v>19</v>
      </c>
    </row>
    <row r="95" s="245" customFormat="1" ht="15" spans="1:8">
      <c r="A95" s="86"/>
      <c r="B95" s="82" t="s">
        <v>27</v>
      </c>
      <c r="C95" s="86"/>
      <c r="D95" s="86" t="s">
        <v>28</v>
      </c>
      <c r="E95" s="82">
        <v>55</v>
      </c>
      <c r="F95" s="84" t="s">
        <v>11</v>
      </c>
      <c r="G95" s="252">
        <v>5</v>
      </c>
      <c r="H95" s="245" t="s">
        <v>17</v>
      </c>
    </row>
    <row r="96" s="245" customFormat="1" ht="15" spans="1:8">
      <c r="A96" s="86"/>
      <c r="B96" s="82" t="s">
        <v>27</v>
      </c>
      <c r="C96" s="86"/>
      <c r="D96" s="86"/>
      <c r="E96" s="82">
        <v>55</v>
      </c>
      <c r="F96" s="84" t="s">
        <v>13</v>
      </c>
      <c r="G96" s="252">
        <v>6</v>
      </c>
      <c r="H96" s="245" t="s">
        <v>17</v>
      </c>
    </row>
    <row r="97" s="245" customFormat="1" ht="15" spans="1:8">
      <c r="A97" s="86"/>
      <c r="B97" s="82" t="s">
        <v>27</v>
      </c>
      <c r="C97" s="86"/>
      <c r="D97" s="86"/>
      <c r="E97" s="82">
        <v>65</v>
      </c>
      <c r="F97" s="84" t="s">
        <v>13</v>
      </c>
      <c r="G97" s="252">
        <v>8</v>
      </c>
      <c r="H97" s="245" t="s">
        <v>17</v>
      </c>
    </row>
    <row r="98" s="245" customFormat="1" ht="15" spans="1:8">
      <c r="A98" s="86"/>
      <c r="B98" s="82" t="s">
        <v>27</v>
      </c>
      <c r="C98" s="86"/>
      <c r="D98" s="86"/>
      <c r="E98" s="82">
        <v>65</v>
      </c>
      <c r="F98" s="84" t="s">
        <v>11</v>
      </c>
      <c r="G98" s="252">
        <v>5</v>
      </c>
      <c r="H98" s="245" t="s">
        <v>17</v>
      </c>
    </row>
    <row r="99" s="245" customFormat="1" ht="15" spans="1:8">
      <c r="A99" s="86"/>
      <c r="B99" s="82" t="s">
        <v>18</v>
      </c>
      <c r="C99" s="86"/>
      <c r="D99" s="86"/>
      <c r="E99" s="82">
        <v>70</v>
      </c>
      <c r="F99" s="84" t="s">
        <v>13</v>
      </c>
      <c r="G99" s="252"/>
      <c r="H99" s="245" t="s">
        <v>19</v>
      </c>
    </row>
    <row r="100" s="245" customFormat="1" ht="15" spans="1:8">
      <c r="A100" s="86"/>
      <c r="B100" s="82" t="s">
        <v>18</v>
      </c>
      <c r="C100" s="86"/>
      <c r="D100" s="86"/>
      <c r="E100" s="82">
        <v>70</v>
      </c>
      <c r="F100" s="84" t="s">
        <v>11</v>
      </c>
      <c r="G100" s="252"/>
      <c r="H100" s="245" t="s">
        <v>19</v>
      </c>
    </row>
    <row r="101" s="245" customFormat="1" ht="15" spans="1:8">
      <c r="A101" s="86"/>
      <c r="B101" s="82" t="s">
        <v>18</v>
      </c>
      <c r="C101" s="86"/>
      <c r="D101" s="86"/>
      <c r="E101" s="82">
        <v>77</v>
      </c>
      <c r="F101" s="84" t="s">
        <v>13</v>
      </c>
      <c r="G101" s="252"/>
      <c r="H101" s="245" t="s">
        <v>19</v>
      </c>
    </row>
    <row r="102" s="245" customFormat="1" ht="15" spans="1:8">
      <c r="A102" s="86"/>
      <c r="B102" s="82" t="s">
        <v>18</v>
      </c>
      <c r="C102" s="86"/>
      <c r="D102" s="86"/>
      <c r="E102" s="82">
        <v>77</v>
      </c>
      <c r="F102" s="84" t="s">
        <v>11</v>
      </c>
      <c r="G102" s="252"/>
      <c r="H102" s="245" t="s">
        <v>19</v>
      </c>
    </row>
    <row r="103" s="245" customFormat="1" ht="15" spans="1:8">
      <c r="A103" s="86"/>
      <c r="B103" s="82" t="s">
        <v>18</v>
      </c>
      <c r="C103" s="86"/>
      <c r="D103" s="86"/>
      <c r="E103" s="82">
        <v>87</v>
      </c>
      <c r="F103" s="84" t="s">
        <v>11</v>
      </c>
      <c r="G103" s="252"/>
      <c r="H103" s="245" t="s">
        <v>19</v>
      </c>
    </row>
    <row r="104" s="245" customFormat="1" ht="15" spans="1:8">
      <c r="A104" s="86"/>
      <c r="B104" s="82" t="s">
        <v>18</v>
      </c>
      <c r="C104" s="86"/>
      <c r="D104" s="86"/>
      <c r="E104" s="82">
        <v>87</v>
      </c>
      <c r="F104" s="84" t="s">
        <v>13</v>
      </c>
      <c r="G104" s="252">
        <v>2</v>
      </c>
      <c r="H104" s="245" t="s">
        <v>19</v>
      </c>
    </row>
    <row r="105" s="245" customFormat="1" ht="15" spans="1:8">
      <c r="A105" s="86"/>
      <c r="B105" s="82" t="s">
        <v>18</v>
      </c>
      <c r="C105" s="86"/>
      <c r="D105" s="86"/>
      <c r="E105" s="82">
        <v>95</v>
      </c>
      <c r="F105" s="84" t="s">
        <v>13</v>
      </c>
      <c r="G105" s="252">
        <v>1</v>
      </c>
      <c r="H105" s="245" t="s">
        <v>19</v>
      </c>
    </row>
    <row r="106" s="245" customFormat="1" ht="15" spans="1:8">
      <c r="A106" s="86"/>
      <c r="B106" s="82" t="s">
        <v>27</v>
      </c>
      <c r="C106" s="86"/>
      <c r="D106" s="83" t="s">
        <v>24</v>
      </c>
      <c r="E106" s="82">
        <v>55</v>
      </c>
      <c r="F106" s="84" t="s">
        <v>13</v>
      </c>
      <c r="G106" s="252">
        <v>6</v>
      </c>
      <c r="H106" s="245" t="s">
        <v>17</v>
      </c>
    </row>
    <row r="107" s="245" customFormat="1" ht="15" spans="1:8">
      <c r="A107" s="86"/>
      <c r="B107" s="82" t="s">
        <v>27</v>
      </c>
      <c r="C107" s="86"/>
      <c r="D107" s="86"/>
      <c r="E107" s="82">
        <v>55</v>
      </c>
      <c r="F107" s="84" t="s">
        <v>11</v>
      </c>
      <c r="G107" s="252"/>
      <c r="H107" s="245" t="s">
        <v>17</v>
      </c>
    </row>
    <row r="108" s="245" customFormat="1" ht="15" spans="1:8">
      <c r="A108" s="86"/>
      <c r="B108" s="82" t="s">
        <v>27</v>
      </c>
      <c r="C108" s="86"/>
      <c r="D108" s="86"/>
      <c r="E108" s="82">
        <v>65</v>
      </c>
      <c r="F108" s="84" t="s">
        <v>13</v>
      </c>
      <c r="G108" s="252">
        <v>4</v>
      </c>
      <c r="H108" s="245" t="s">
        <v>17</v>
      </c>
    </row>
    <row r="109" s="245" customFormat="1" ht="15" spans="1:8">
      <c r="A109" s="86"/>
      <c r="B109" s="82" t="s">
        <v>27</v>
      </c>
      <c r="C109" s="86"/>
      <c r="D109" s="86"/>
      <c r="E109" s="82">
        <v>65</v>
      </c>
      <c r="F109" s="84" t="s">
        <v>11</v>
      </c>
      <c r="G109" s="252"/>
      <c r="H109" s="245" t="s">
        <v>17</v>
      </c>
    </row>
    <row r="110" s="245" customFormat="1" ht="15" spans="1:8">
      <c r="A110" s="86"/>
      <c r="B110" s="82" t="s">
        <v>18</v>
      </c>
      <c r="C110" s="86"/>
      <c r="D110" s="86"/>
      <c r="E110" s="82">
        <v>70</v>
      </c>
      <c r="F110" s="84" t="s">
        <v>11</v>
      </c>
      <c r="G110" s="252"/>
      <c r="H110" s="245" t="s">
        <v>19</v>
      </c>
    </row>
    <row r="111" s="245" customFormat="1" ht="15" spans="1:8">
      <c r="A111" s="86"/>
      <c r="B111" s="82" t="s">
        <v>18</v>
      </c>
      <c r="C111" s="86"/>
      <c r="D111" s="86"/>
      <c r="E111" s="82">
        <v>70</v>
      </c>
      <c r="F111" s="84" t="s">
        <v>13</v>
      </c>
      <c r="G111" s="252">
        <v>10</v>
      </c>
      <c r="H111" s="245" t="s">
        <v>19</v>
      </c>
    </row>
    <row r="112" s="245" customFormat="1" ht="15" spans="1:8">
      <c r="A112" s="86"/>
      <c r="B112" s="82" t="s">
        <v>18</v>
      </c>
      <c r="C112" s="86"/>
      <c r="D112" s="86"/>
      <c r="E112" s="82">
        <v>77</v>
      </c>
      <c r="F112" s="84" t="s">
        <v>13</v>
      </c>
      <c r="G112" s="252">
        <v>4</v>
      </c>
      <c r="H112" s="245" t="s">
        <v>19</v>
      </c>
    </row>
    <row r="113" s="245" customFormat="1" ht="15" spans="1:8">
      <c r="A113" s="86"/>
      <c r="B113" s="82" t="s">
        <v>18</v>
      </c>
      <c r="C113" s="86"/>
      <c r="D113" s="86"/>
      <c r="E113" s="82">
        <v>77</v>
      </c>
      <c r="F113" s="84" t="s">
        <v>11</v>
      </c>
      <c r="G113" s="252"/>
      <c r="H113" s="245" t="s">
        <v>19</v>
      </c>
    </row>
    <row r="114" s="245" customFormat="1" ht="15" spans="1:8">
      <c r="A114" s="86"/>
      <c r="B114" s="82" t="s">
        <v>18</v>
      </c>
      <c r="C114" s="86"/>
      <c r="D114" s="86"/>
      <c r="E114" s="82">
        <v>87</v>
      </c>
      <c r="F114" s="84" t="s">
        <v>13</v>
      </c>
      <c r="G114" s="252">
        <v>1</v>
      </c>
      <c r="H114" s="245" t="s">
        <v>19</v>
      </c>
    </row>
    <row r="115" s="245" customFormat="1" ht="15" spans="1:8">
      <c r="A115" s="86"/>
      <c r="B115" s="82" t="s">
        <v>18</v>
      </c>
      <c r="C115" s="86"/>
      <c r="D115" s="86"/>
      <c r="E115" s="82">
        <v>87</v>
      </c>
      <c r="F115" s="84" t="s">
        <v>11</v>
      </c>
      <c r="G115" s="252"/>
      <c r="H115" s="245" t="s">
        <v>19</v>
      </c>
    </row>
    <row r="116" s="245" customFormat="1" ht="15" spans="1:8">
      <c r="A116" s="86"/>
      <c r="B116" s="82" t="s">
        <v>18</v>
      </c>
      <c r="C116" s="86"/>
      <c r="D116" s="86"/>
      <c r="E116" s="82">
        <v>95</v>
      </c>
      <c r="F116" s="84" t="s">
        <v>13</v>
      </c>
      <c r="G116" s="252">
        <v>6</v>
      </c>
      <c r="H116" s="245" t="s">
        <v>19</v>
      </c>
    </row>
    <row r="117" s="245" customFormat="1" ht="15" spans="1:8">
      <c r="A117" s="86"/>
      <c r="B117" s="82" t="s">
        <v>18</v>
      </c>
      <c r="C117" s="86"/>
      <c r="D117" s="86"/>
      <c r="E117" s="82">
        <v>95</v>
      </c>
      <c r="F117" s="84" t="s">
        <v>11</v>
      </c>
      <c r="G117" s="252">
        <v>3</v>
      </c>
      <c r="H117" s="245" t="s">
        <v>19</v>
      </c>
    </row>
    <row r="118" s="245" customFormat="1" ht="15" spans="1:8">
      <c r="A118" s="86"/>
      <c r="B118" s="82" t="s">
        <v>27</v>
      </c>
      <c r="C118" s="86"/>
      <c r="D118" s="82" t="s">
        <v>29</v>
      </c>
      <c r="E118" s="82">
        <v>65</v>
      </c>
      <c r="F118" s="84" t="s">
        <v>11</v>
      </c>
      <c r="G118" s="252"/>
      <c r="H118" s="245" t="s">
        <v>17</v>
      </c>
    </row>
    <row r="119" s="245" customFormat="1" ht="15" spans="1:8">
      <c r="A119" s="86"/>
      <c r="B119" s="82" t="s">
        <v>27</v>
      </c>
      <c r="C119" s="86"/>
      <c r="D119" s="82"/>
      <c r="E119" s="82">
        <v>65</v>
      </c>
      <c r="F119" s="84" t="s">
        <v>13</v>
      </c>
      <c r="G119" s="252">
        <v>1</v>
      </c>
      <c r="H119" s="245" t="s">
        <v>17</v>
      </c>
    </row>
    <row r="120" s="245" customFormat="1" ht="15" spans="1:8">
      <c r="A120" s="86"/>
      <c r="B120" s="82" t="s">
        <v>27</v>
      </c>
      <c r="C120" s="86"/>
      <c r="D120" s="82"/>
      <c r="E120" s="82">
        <v>55</v>
      </c>
      <c r="F120" s="84" t="s">
        <v>13</v>
      </c>
      <c r="G120" s="252">
        <v>3</v>
      </c>
      <c r="H120" s="245" t="s">
        <v>17</v>
      </c>
    </row>
    <row r="121" s="245" customFormat="1" ht="15" spans="1:8">
      <c r="A121" s="86"/>
      <c r="B121" s="82" t="s">
        <v>18</v>
      </c>
      <c r="C121" s="86"/>
      <c r="D121" s="82"/>
      <c r="E121" s="82">
        <v>70</v>
      </c>
      <c r="F121" s="84" t="s">
        <v>11</v>
      </c>
      <c r="G121" s="252"/>
      <c r="H121" s="245" t="s">
        <v>19</v>
      </c>
    </row>
    <row r="122" s="245" customFormat="1" ht="15" spans="1:8">
      <c r="A122" s="86"/>
      <c r="B122" s="82" t="s">
        <v>18</v>
      </c>
      <c r="C122" s="86"/>
      <c r="D122" s="82"/>
      <c r="E122" s="82">
        <v>70</v>
      </c>
      <c r="F122" s="84" t="s">
        <v>13</v>
      </c>
      <c r="G122" s="252"/>
      <c r="H122" s="245" t="s">
        <v>19</v>
      </c>
    </row>
    <row r="123" s="245" customFormat="1" ht="15" spans="1:8">
      <c r="A123" s="86"/>
      <c r="B123" s="82" t="s">
        <v>18</v>
      </c>
      <c r="C123" s="86"/>
      <c r="D123" s="82"/>
      <c r="E123" s="82">
        <v>77</v>
      </c>
      <c r="F123" s="84" t="s">
        <v>13</v>
      </c>
      <c r="G123" s="252"/>
      <c r="H123" s="245" t="s">
        <v>19</v>
      </c>
    </row>
    <row r="124" s="245" customFormat="1" ht="15" spans="1:8">
      <c r="A124" s="86"/>
      <c r="B124" s="82" t="s">
        <v>18</v>
      </c>
      <c r="C124" s="86"/>
      <c r="D124" s="82"/>
      <c r="E124" s="82">
        <v>77</v>
      </c>
      <c r="F124" s="84" t="s">
        <v>11</v>
      </c>
      <c r="G124" s="252"/>
      <c r="H124" s="245" t="s">
        <v>19</v>
      </c>
    </row>
    <row r="125" s="245" customFormat="1" ht="15" spans="1:8">
      <c r="A125" s="86"/>
      <c r="B125" s="82" t="s">
        <v>18</v>
      </c>
      <c r="C125" s="86"/>
      <c r="D125" s="82"/>
      <c r="E125" s="82">
        <v>87</v>
      </c>
      <c r="F125" s="84" t="s">
        <v>13</v>
      </c>
      <c r="G125" s="252"/>
      <c r="H125" s="245" t="s">
        <v>19</v>
      </c>
    </row>
    <row r="126" s="245" customFormat="1" ht="15" spans="1:8">
      <c r="A126" s="86"/>
      <c r="B126" s="82" t="s">
        <v>18</v>
      </c>
      <c r="C126" s="86"/>
      <c r="D126" s="82"/>
      <c r="E126" s="82">
        <v>102</v>
      </c>
      <c r="F126" s="84" t="s">
        <v>11</v>
      </c>
      <c r="G126" s="252"/>
      <c r="H126" s="245" t="s">
        <v>19</v>
      </c>
    </row>
    <row r="127" s="245" customFormat="1" ht="15" spans="1:8">
      <c r="A127" s="86"/>
      <c r="B127" s="82" t="s">
        <v>18</v>
      </c>
      <c r="C127" s="86"/>
      <c r="D127" s="82"/>
      <c r="E127" s="82">
        <v>102</v>
      </c>
      <c r="F127" s="84" t="s">
        <v>13</v>
      </c>
      <c r="G127" s="252">
        <v>3</v>
      </c>
      <c r="H127" s="245" t="s">
        <v>19</v>
      </c>
    </row>
    <row r="128" s="245" customFormat="1" ht="15" spans="1:8">
      <c r="A128" s="86"/>
      <c r="B128" s="82" t="s">
        <v>27</v>
      </c>
      <c r="C128" s="86"/>
      <c r="D128" s="86" t="s">
        <v>30</v>
      </c>
      <c r="E128" s="82">
        <v>55</v>
      </c>
      <c r="F128" s="84" t="s">
        <v>11</v>
      </c>
      <c r="G128" s="252">
        <v>3</v>
      </c>
      <c r="H128" s="245" t="s">
        <v>17</v>
      </c>
    </row>
    <row r="129" s="245" customFormat="1" ht="15" spans="1:8">
      <c r="A129" s="86"/>
      <c r="B129" s="82" t="s">
        <v>27</v>
      </c>
      <c r="C129" s="86"/>
      <c r="D129" s="86"/>
      <c r="E129" s="82">
        <v>55</v>
      </c>
      <c r="F129" s="84" t="s">
        <v>13</v>
      </c>
      <c r="G129" s="252">
        <v>2</v>
      </c>
      <c r="H129" s="245" t="s">
        <v>17</v>
      </c>
    </row>
    <row r="130" s="245" customFormat="1" ht="15" spans="1:8">
      <c r="A130" s="86"/>
      <c r="B130" s="82" t="s">
        <v>27</v>
      </c>
      <c r="C130" s="86"/>
      <c r="D130" s="86"/>
      <c r="E130" s="82">
        <v>65</v>
      </c>
      <c r="F130" s="84" t="s">
        <v>13</v>
      </c>
      <c r="G130" s="252">
        <v>2</v>
      </c>
      <c r="H130" s="245" t="s">
        <v>17</v>
      </c>
    </row>
    <row r="131" s="245" customFormat="1" ht="15" spans="1:8">
      <c r="A131" s="86"/>
      <c r="B131" s="82" t="s">
        <v>27</v>
      </c>
      <c r="C131" s="86"/>
      <c r="D131" s="86"/>
      <c r="E131" s="82">
        <v>65</v>
      </c>
      <c r="F131" s="84" t="s">
        <v>11</v>
      </c>
      <c r="G131" s="252">
        <v>2</v>
      </c>
      <c r="H131" s="245" t="s">
        <v>17</v>
      </c>
    </row>
    <row r="132" s="245" customFormat="1" ht="15" spans="1:8">
      <c r="A132" s="86"/>
      <c r="B132" s="82" t="s">
        <v>18</v>
      </c>
      <c r="C132" s="86"/>
      <c r="D132" s="86"/>
      <c r="E132" s="82">
        <v>70</v>
      </c>
      <c r="F132" s="84" t="s">
        <v>13</v>
      </c>
      <c r="G132" s="252"/>
      <c r="H132" s="245" t="s">
        <v>19</v>
      </c>
    </row>
    <row r="133" s="245" customFormat="1" ht="15" spans="1:8">
      <c r="A133" s="86"/>
      <c r="B133" s="82" t="s">
        <v>18</v>
      </c>
      <c r="C133" s="86"/>
      <c r="D133" s="86"/>
      <c r="E133" s="82">
        <v>70</v>
      </c>
      <c r="F133" s="84" t="s">
        <v>11</v>
      </c>
      <c r="G133" s="252"/>
      <c r="H133" s="245" t="s">
        <v>19</v>
      </c>
    </row>
    <row r="134" s="245" customFormat="1" ht="15" spans="1:8">
      <c r="A134" s="86"/>
      <c r="B134" s="82" t="s">
        <v>18</v>
      </c>
      <c r="C134" s="86"/>
      <c r="D134" s="86"/>
      <c r="E134" s="82">
        <v>77</v>
      </c>
      <c r="F134" s="84" t="s">
        <v>13</v>
      </c>
      <c r="G134" s="252"/>
      <c r="H134" s="245" t="s">
        <v>19</v>
      </c>
    </row>
    <row r="135" s="245" customFormat="1" ht="15" spans="1:8">
      <c r="A135" s="86"/>
      <c r="B135" s="82" t="s">
        <v>18</v>
      </c>
      <c r="C135" s="86"/>
      <c r="D135" s="86"/>
      <c r="E135" s="82">
        <v>77</v>
      </c>
      <c r="F135" s="84" t="s">
        <v>11</v>
      </c>
      <c r="G135" s="252"/>
      <c r="H135" s="245" t="s">
        <v>19</v>
      </c>
    </row>
    <row r="136" s="245" customFormat="1" ht="15" spans="1:8">
      <c r="A136" s="86"/>
      <c r="B136" s="82" t="s">
        <v>18</v>
      </c>
      <c r="C136" s="86"/>
      <c r="D136" s="86"/>
      <c r="E136" s="82">
        <v>87</v>
      </c>
      <c r="F136" s="84" t="s">
        <v>11</v>
      </c>
      <c r="G136" s="252"/>
      <c r="H136" s="245" t="s">
        <v>19</v>
      </c>
    </row>
    <row r="137" s="245" customFormat="1" ht="14" customHeight="1" spans="1:8">
      <c r="A137" s="86"/>
      <c r="B137" s="82" t="s">
        <v>18</v>
      </c>
      <c r="C137" s="86"/>
      <c r="D137" s="86"/>
      <c r="E137" s="82">
        <v>87</v>
      </c>
      <c r="F137" s="84" t="s">
        <v>13</v>
      </c>
      <c r="G137" s="252"/>
      <c r="H137" s="245" t="s">
        <v>19</v>
      </c>
    </row>
    <row r="138" s="245" customFormat="1" ht="15" spans="1:8">
      <c r="A138" s="86"/>
      <c r="B138" s="82" t="s">
        <v>27</v>
      </c>
      <c r="C138" s="86"/>
      <c r="D138" s="83" t="s">
        <v>22</v>
      </c>
      <c r="E138" s="82">
        <v>55</v>
      </c>
      <c r="F138" s="84" t="s">
        <v>13</v>
      </c>
      <c r="G138" s="252">
        <v>8</v>
      </c>
      <c r="H138" s="245" t="s">
        <v>17</v>
      </c>
    </row>
    <row r="139" s="245" customFormat="1" ht="15" spans="1:8">
      <c r="A139" s="86"/>
      <c r="B139" s="82" t="s">
        <v>27</v>
      </c>
      <c r="C139" s="86"/>
      <c r="D139" s="86"/>
      <c r="E139" s="82">
        <v>55</v>
      </c>
      <c r="F139" s="84" t="s">
        <v>11</v>
      </c>
      <c r="G139" s="252"/>
      <c r="H139" s="245" t="s">
        <v>17</v>
      </c>
    </row>
    <row r="140" s="245" customFormat="1" ht="15" spans="1:8">
      <c r="A140" s="86"/>
      <c r="B140" s="82" t="s">
        <v>27</v>
      </c>
      <c r="C140" s="86"/>
      <c r="D140" s="86"/>
      <c r="E140" s="82">
        <v>65</v>
      </c>
      <c r="F140" s="84" t="s">
        <v>11</v>
      </c>
      <c r="G140" s="252">
        <v>2</v>
      </c>
      <c r="H140" s="245" t="s">
        <v>17</v>
      </c>
    </row>
    <row r="141" s="245" customFormat="1" ht="15" spans="1:8">
      <c r="A141" s="86"/>
      <c r="B141" s="82" t="s">
        <v>27</v>
      </c>
      <c r="C141" s="86"/>
      <c r="D141" s="86"/>
      <c r="E141" s="82">
        <v>65</v>
      </c>
      <c r="F141" s="84" t="s">
        <v>13</v>
      </c>
      <c r="G141" s="252">
        <v>6</v>
      </c>
      <c r="H141" s="245" t="s">
        <v>17</v>
      </c>
    </row>
    <row r="142" s="245" customFormat="1" ht="15" spans="1:8">
      <c r="A142" s="86"/>
      <c r="B142" s="82" t="s">
        <v>18</v>
      </c>
      <c r="C142" s="86"/>
      <c r="D142" s="86"/>
      <c r="E142" s="82">
        <v>70</v>
      </c>
      <c r="F142" s="84" t="s">
        <v>13</v>
      </c>
      <c r="G142" s="252">
        <v>2</v>
      </c>
      <c r="H142" s="245" t="s">
        <v>19</v>
      </c>
    </row>
    <row r="143" s="245" customFormat="1" ht="15" spans="1:8">
      <c r="A143" s="86"/>
      <c r="B143" s="82" t="s">
        <v>18</v>
      </c>
      <c r="C143" s="86"/>
      <c r="D143" s="86"/>
      <c r="E143" s="82">
        <v>70</v>
      </c>
      <c r="F143" s="84" t="s">
        <v>11</v>
      </c>
      <c r="G143" s="252"/>
      <c r="H143" s="245" t="s">
        <v>19</v>
      </c>
    </row>
    <row r="144" s="245" customFormat="1" ht="15" spans="1:8">
      <c r="A144" s="86"/>
      <c r="B144" s="82" t="s">
        <v>18</v>
      </c>
      <c r="C144" s="86"/>
      <c r="D144" s="86"/>
      <c r="E144" s="82">
        <v>77</v>
      </c>
      <c r="F144" s="84" t="s">
        <v>11</v>
      </c>
      <c r="G144" s="252"/>
      <c r="H144" s="245" t="s">
        <v>19</v>
      </c>
    </row>
    <row r="145" s="245" customFormat="1" ht="15" spans="1:8">
      <c r="A145" s="86"/>
      <c r="B145" s="82" t="s">
        <v>18</v>
      </c>
      <c r="C145" s="86"/>
      <c r="D145" s="86"/>
      <c r="E145" s="82">
        <v>77</v>
      </c>
      <c r="F145" s="84" t="s">
        <v>13</v>
      </c>
      <c r="G145" s="252"/>
      <c r="H145" s="245" t="s">
        <v>19</v>
      </c>
    </row>
    <row r="146" s="245" customFormat="1" ht="15" spans="1:8">
      <c r="A146" s="86"/>
      <c r="B146" s="82" t="s">
        <v>18</v>
      </c>
      <c r="C146" s="86"/>
      <c r="D146" s="86"/>
      <c r="E146" s="82">
        <v>87</v>
      </c>
      <c r="F146" s="84" t="s">
        <v>13</v>
      </c>
      <c r="G146" s="252">
        <v>9</v>
      </c>
      <c r="H146" s="245" t="s">
        <v>19</v>
      </c>
    </row>
    <row r="147" s="245" customFormat="1" ht="15" spans="1:8">
      <c r="A147" s="86"/>
      <c r="B147" s="82" t="s">
        <v>18</v>
      </c>
      <c r="C147" s="86"/>
      <c r="D147" s="86"/>
      <c r="E147" s="82">
        <v>87</v>
      </c>
      <c r="F147" s="84" t="s">
        <v>11</v>
      </c>
      <c r="G147" s="252"/>
      <c r="H147" s="245" t="s">
        <v>19</v>
      </c>
    </row>
    <row r="148" s="245" customFormat="1" ht="15" spans="1:8">
      <c r="A148" s="86"/>
      <c r="B148" s="82" t="s">
        <v>18</v>
      </c>
      <c r="C148" s="86"/>
      <c r="D148" s="86"/>
      <c r="E148" s="82">
        <v>95</v>
      </c>
      <c r="F148" s="84" t="s">
        <v>11</v>
      </c>
      <c r="G148" s="252"/>
      <c r="H148" s="245" t="s">
        <v>19</v>
      </c>
    </row>
    <row r="149" s="245" customFormat="1" ht="15" spans="1:8">
      <c r="A149" s="86"/>
      <c r="B149" s="82" t="s">
        <v>18</v>
      </c>
      <c r="C149" s="86"/>
      <c r="D149" s="87"/>
      <c r="E149" s="82">
        <v>95</v>
      </c>
      <c r="F149" s="84" t="s">
        <v>13</v>
      </c>
      <c r="G149" s="252">
        <v>5</v>
      </c>
      <c r="H149" s="245" t="s">
        <v>19</v>
      </c>
    </row>
    <row r="150" s="245" customFormat="1" ht="15" spans="1:8">
      <c r="A150" s="86"/>
      <c r="B150" s="82" t="s">
        <v>27</v>
      </c>
      <c r="C150" s="86"/>
      <c r="D150" s="83" t="s">
        <v>31</v>
      </c>
      <c r="E150" s="82">
        <v>55</v>
      </c>
      <c r="F150" s="84" t="s">
        <v>11</v>
      </c>
      <c r="G150" s="252">
        <v>4</v>
      </c>
      <c r="H150" s="245" t="s">
        <v>17</v>
      </c>
    </row>
    <row r="151" s="245" customFormat="1" ht="15" spans="1:8">
      <c r="A151" s="86"/>
      <c r="B151" s="82" t="s">
        <v>27</v>
      </c>
      <c r="C151" s="86"/>
      <c r="D151" s="86"/>
      <c r="E151" s="82">
        <v>55</v>
      </c>
      <c r="F151" s="84" t="s">
        <v>13</v>
      </c>
      <c r="G151" s="252">
        <v>2</v>
      </c>
      <c r="H151" s="245" t="s">
        <v>17</v>
      </c>
    </row>
    <row r="152" s="245" customFormat="1" ht="15" spans="1:8">
      <c r="A152" s="86"/>
      <c r="B152" s="82" t="s">
        <v>27</v>
      </c>
      <c r="C152" s="86"/>
      <c r="D152" s="86"/>
      <c r="E152" s="82">
        <v>65</v>
      </c>
      <c r="F152" s="84" t="s">
        <v>11</v>
      </c>
      <c r="G152" s="252">
        <v>2</v>
      </c>
      <c r="H152" s="245" t="s">
        <v>17</v>
      </c>
    </row>
    <row r="153" s="245" customFormat="1" ht="15" spans="1:8">
      <c r="A153" s="86"/>
      <c r="B153" s="82" t="s">
        <v>27</v>
      </c>
      <c r="C153" s="86"/>
      <c r="D153" s="86"/>
      <c r="E153" s="82">
        <v>65</v>
      </c>
      <c r="F153" s="84" t="s">
        <v>13</v>
      </c>
      <c r="G153" s="252">
        <v>1</v>
      </c>
      <c r="H153" s="245" t="s">
        <v>17</v>
      </c>
    </row>
    <row r="154" s="245" customFormat="1" ht="15" spans="1:8">
      <c r="A154" s="86"/>
      <c r="B154" s="82" t="s">
        <v>18</v>
      </c>
      <c r="C154" s="86"/>
      <c r="D154" s="86"/>
      <c r="E154" s="82">
        <v>70</v>
      </c>
      <c r="F154" s="84" t="s">
        <v>11</v>
      </c>
      <c r="G154" s="252"/>
      <c r="H154" s="245" t="s">
        <v>19</v>
      </c>
    </row>
    <row r="155" s="245" customFormat="1" ht="15" spans="1:8">
      <c r="A155" s="86"/>
      <c r="B155" s="82" t="s">
        <v>18</v>
      </c>
      <c r="C155" s="86"/>
      <c r="D155" s="86"/>
      <c r="E155" s="82">
        <v>70</v>
      </c>
      <c r="F155" s="84" t="s">
        <v>13</v>
      </c>
      <c r="G155" s="252">
        <v>4</v>
      </c>
      <c r="H155" s="245" t="s">
        <v>19</v>
      </c>
    </row>
    <row r="156" s="245" customFormat="1" ht="15" spans="1:8">
      <c r="A156" s="86"/>
      <c r="B156" s="82" t="s">
        <v>18</v>
      </c>
      <c r="C156" s="86"/>
      <c r="D156" s="86"/>
      <c r="E156" s="82">
        <v>77</v>
      </c>
      <c r="F156" s="84" t="s">
        <v>13</v>
      </c>
      <c r="G156" s="252">
        <v>8</v>
      </c>
      <c r="H156" s="245" t="s">
        <v>19</v>
      </c>
    </row>
    <row r="157" s="245" customFormat="1" ht="15" spans="1:8">
      <c r="A157" s="86"/>
      <c r="B157" s="82" t="s">
        <v>18</v>
      </c>
      <c r="C157" s="86"/>
      <c r="D157" s="86"/>
      <c r="E157" s="82">
        <v>77</v>
      </c>
      <c r="F157" s="84" t="s">
        <v>11</v>
      </c>
      <c r="G157" s="252"/>
      <c r="H157" s="245" t="s">
        <v>19</v>
      </c>
    </row>
    <row r="158" s="245" customFormat="1" ht="15" spans="1:8">
      <c r="A158" s="86"/>
      <c r="B158" s="82" t="s">
        <v>18</v>
      </c>
      <c r="C158" s="86"/>
      <c r="D158" s="86"/>
      <c r="E158" s="82">
        <v>87</v>
      </c>
      <c r="F158" s="84" t="s">
        <v>11</v>
      </c>
      <c r="G158" s="252"/>
      <c r="H158" s="245" t="s">
        <v>19</v>
      </c>
    </row>
    <row r="159" s="245" customFormat="1" ht="15" spans="1:8">
      <c r="A159" s="86"/>
      <c r="B159" s="82" t="s">
        <v>18</v>
      </c>
      <c r="C159" s="86"/>
      <c r="D159" s="87"/>
      <c r="E159" s="82">
        <v>87</v>
      </c>
      <c r="F159" s="84" t="s">
        <v>13</v>
      </c>
      <c r="G159" s="252">
        <v>8</v>
      </c>
      <c r="H159" s="245" t="s">
        <v>19</v>
      </c>
    </row>
    <row r="160" s="245" customFormat="1" ht="15" spans="1:8">
      <c r="A160" s="86"/>
      <c r="B160" s="82" t="s">
        <v>27</v>
      </c>
      <c r="C160" s="86"/>
      <c r="D160" s="86" t="s">
        <v>20</v>
      </c>
      <c r="E160" s="82">
        <v>55</v>
      </c>
      <c r="F160" s="84" t="s">
        <v>13</v>
      </c>
      <c r="G160" s="252"/>
      <c r="H160" s="245" t="s">
        <v>17</v>
      </c>
    </row>
    <row r="161" s="245" customFormat="1" ht="15" spans="1:8">
      <c r="A161" s="86"/>
      <c r="B161" s="82" t="s">
        <v>27</v>
      </c>
      <c r="C161" s="86"/>
      <c r="D161" s="86"/>
      <c r="E161" s="82">
        <v>55</v>
      </c>
      <c r="F161" s="84" t="s">
        <v>11</v>
      </c>
      <c r="G161" s="252">
        <v>1</v>
      </c>
      <c r="H161" s="245" t="s">
        <v>17</v>
      </c>
    </row>
    <row r="162" s="245" customFormat="1" ht="15" spans="1:8">
      <c r="A162" s="86"/>
      <c r="B162" s="82" t="s">
        <v>27</v>
      </c>
      <c r="C162" s="86"/>
      <c r="D162" s="86"/>
      <c r="E162" s="82">
        <v>65</v>
      </c>
      <c r="F162" s="84" t="s">
        <v>11</v>
      </c>
      <c r="G162" s="252">
        <v>2</v>
      </c>
      <c r="H162" s="245" t="s">
        <v>17</v>
      </c>
    </row>
    <row r="163" s="245" customFormat="1" ht="15" spans="1:8">
      <c r="A163" s="86"/>
      <c r="B163" s="82" t="s">
        <v>27</v>
      </c>
      <c r="C163" s="86"/>
      <c r="D163" s="86"/>
      <c r="E163" s="82">
        <v>65</v>
      </c>
      <c r="F163" s="84" t="s">
        <v>13</v>
      </c>
      <c r="G163" s="252">
        <v>18</v>
      </c>
      <c r="H163" s="245" t="s">
        <v>17</v>
      </c>
    </row>
    <row r="164" s="245" customFormat="1" ht="15" spans="1:8">
      <c r="A164" s="86"/>
      <c r="B164" s="82" t="s">
        <v>18</v>
      </c>
      <c r="C164" s="86"/>
      <c r="D164" s="86"/>
      <c r="E164" s="82">
        <v>70</v>
      </c>
      <c r="F164" s="84" t="s">
        <v>11</v>
      </c>
      <c r="G164" s="252"/>
      <c r="H164" s="245" t="s">
        <v>19</v>
      </c>
    </row>
    <row r="165" s="245" customFormat="1" ht="15" spans="1:8">
      <c r="A165" s="86"/>
      <c r="B165" s="82" t="s">
        <v>18</v>
      </c>
      <c r="C165" s="86"/>
      <c r="D165" s="86"/>
      <c r="E165" s="82">
        <v>70</v>
      </c>
      <c r="F165" s="84" t="s">
        <v>13</v>
      </c>
      <c r="G165" s="252">
        <v>12</v>
      </c>
      <c r="H165" s="245" t="s">
        <v>19</v>
      </c>
    </row>
    <row r="166" s="245" customFormat="1" ht="15" spans="1:8">
      <c r="A166" s="86"/>
      <c r="B166" s="82" t="s">
        <v>18</v>
      </c>
      <c r="C166" s="86"/>
      <c r="D166" s="86"/>
      <c r="E166" s="82">
        <v>77</v>
      </c>
      <c r="F166" s="84" t="s">
        <v>11</v>
      </c>
      <c r="G166" s="252"/>
      <c r="H166" s="245" t="s">
        <v>19</v>
      </c>
    </row>
    <row r="167" s="245" customFormat="1" ht="15" spans="1:8">
      <c r="A167" s="86"/>
      <c r="B167" s="82" t="s">
        <v>18</v>
      </c>
      <c r="C167" s="86"/>
      <c r="D167" s="86"/>
      <c r="E167" s="82">
        <v>77</v>
      </c>
      <c r="F167" s="84" t="s">
        <v>13</v>
      </c>
      <c r="G167" s="252"/>
      <c r="H167" s="245" t="s">
        <v>19</v>
      </c>
    </row>
    <row r="168" s="245" customFormat="1" ht="15" spans="1:8">
      <c r="A168" s="86"/>
      <c r="B168" s="82" t="s">
        <v>18</v>
      </c>
      <c r="C168" s="86"/>
      <c r="D168" s="86"/>
      <c r="E168" s="82">
        <v>87</v>
      </c>
      <c r="F168" s="84" t="s">
        <v>11</v>
      </c>
      <c r="G168" s="252"/>
      <c r="H168" s="245" t="s">
        <v>19</v>
      </c>
    </row>
    <row r="169" s="245" customFormat="1" ht="15" spans="1:8">
      <c r="A169" s="86"/>
      <c r="B169" s="82" t="s">
        <v>18</v>
      </c>
      <c r="C169" s="86"/>
      <c r="D169" s="86"/>
      <c r="E169" s="82">
        <v>87</v>
      </c>
      <c r="F169" s="84" t="s">
        <v>13</v>
      </c>
      <c r="G169" s="252">
        <v>92</v>
      </c>
      <c r="H169" s="245" t="s">
        <v>19</v>
      </c>
    </row>
    <row r="170" s="245" customFormat="1" ht="15" spans="1:8">
      <c r="A170" s="86"/>
      <c r="B170" s="82" t="s">
        <v>18</v>
      </c>
      <c r="C170" s="86"/>
      <c r="D170" s="86"/>
      <c r="E170" s="82">
        <v>87</v>
      </c>
      <c r="F170" s="84" t="s">
        <v>11</v>
      </c>
      <c r="G170" s="252"/>
      <c r="H170" s="245" t="s">
        <v>32</v>
      </c>
    </row>
    <row r="171" s="245" customFormat="1" ht="15" spans="1:8">
      <c r="A171" s="86"/>
      <c r="B171" s="82" t="s">
        <v>18</v>
      </c>
      <c r="C171" s="86"/>
      <c r="D171" s="86"/>
      <c r="E171" s="82">
        <v>95</v>
      </c>
      <c r="F171" s="84" t="s">
        <v>13</v>
      </c>
      <c r="G171" s="252">
        <v>12</v>
      </c>
      <c r="H171" s="245" t="s">
        <v>19</v>
      </c>
    </row>
    <row r="172" s="245" customFormat="1" ht="15" spans="1:8">
      <c r="A172" s="86"/>
      <c r="B172" s="82" t="s">
        <v>18</v>
      </c>
      <c r="C172" s="86"/>
      <c r="D172" s="86"/>
      <c r="E172" s="82">
        <v>95</v>
      </c>
      <c r="F172" s="84" t="s">
        <v>11</v>
      </c>
      <c r="G172" s="252">
        <v>1</v>
      </c>
      <c r="H172" s="245" t="s">
        <v>19</v>
      </c>
    </row>
    <row r="173" s="245" customFormat="1" ht="15" spans="1:8">
      <c r="A173" s="86"/>
      <c r="B173" s="82" t="s">
        <v>18</v>
      </c>
      <c r="C173" s="86"/>
      <c r="D173" s="86"/>
      <c r="E173" s="82">
        <v>102</v>
      </c>
      <c r="F173" s="84" t="s">
        <v>11</v>
      </c>
      <c r="G173" s="252">
        <v>5</v>
      </c>
      <c r="H173" s="245" t="s">
        <v>19</v>
      </c>
    </row>
    <row r="174" s="245" customFormat="1" ht="15" spans="1:8">
      <c r="A174" s="86"/>
      <c r="B174" s="82" t="s">
        <v>18</v>
      </c>
      <c r="C174" s="86"/>
      <c r="D174" s="86"/>
      <c r="E174" s="82">
        <v>102</v>
      </c>
      <c r="F174" s="84" t="s">
        <v>13</v>
      </c>
      <c r="G174" s="252">
        <v>6</v>
      </c>
      <c r="H174" s="245" t="s">
        <v>19</v>
      </c>
    </row>
    <row r="175" s="245" customFormat="1" ht="15" spans="1:8">
      <c r="A175" s="86"/>
      <c r="B175" s="82" t="s">
        <v>33</v>
      </c>
      <c r="C175" s="86"/>
      <c r="D175" s="83" t="s">
        <v>10</v>
      </c>
      <c r="E175" s="82">
        <v>55</v>
      </c>
      <c r="F175" s="84" t="s">
        <v>13</v>
      </c>
      <c r="G175" s="252">
        <v>12</v>
      </c>
      <c r="H175" s="245" t="s">
        <v>17</v>
      </c>
    </row>
    <row r="176" s="245" customFormat="1" ht="15" spans="1:8">
      <c r="A176" s="86"/>
      <c r="B176" s="82" t="s">
        <v>33</v>
      </c>
      <c r="C176" s="86"/>
      <c r="D176" s="86"/>
      <c r="E176" s="82">
        <v>55</v>
      </c>
      <c r="F176" s="84" t="s">
        <v>11</v>
      </c>
      <c r="G176" s="252">
        <v>1</v>
      </c>
      <c r="H176" s="245" t="s">
        <v>17</v>
      </c>
    </row>
    <row r="177" s="245" customFormat="1" ht="15" spans="1:8">
      <c r="A177" s="86"/>
      <c r="B177" s="82" t="s">
        <v>33</v>
      </c>
      <c r="C177" s="86"/>
      <c r="D177" s="86"/>
      <c r="E177" s="82">
        <v>65</v>
      </c>
      <c r="F177" s="84" t="s">
        <v>13</v>
      </c>
      <c r="G177" s="252">
        <v>6</v>
      </c>
      <c r="H177" s="245" t="s">
        <v>17</v>
      </c>
    </row>
    <row r="178" s="245" customFormat="1" ht="15" spans="1:8">
      <c r="A178" s="86"/>
      <c r="B178" s="82" t="s">
        <v>33</v>
      </c>
      <c r="C178" s="86"/>
      <c r="D178" s="86"/>
      <c r="E178" s="82">
        <v>65</v>
      </c>
      <c r="F178" s="84" t="s">
        <v>11</v>
      </c>
      <c r="G178" s="252"/>
      <c r="H178" s="245" t="s">
        <v>17</v>
      </c>
    </row>
    <row r="179" s="245" customFormat="1" ht="15" spans="1:8">
      <c r="A179" s="86"/>
      <c r="B179" s="82" t="s">
        <v>18</v>
      </c>
      <c r="C179" s="86"/>
      <c r="D179" s="86"/>
      <c r="E179" s="82">
        <v>70</v>
      </c>
      <c r="F179" s="84" t="s">
        <v>11</v>
      </c>
      <c r="G179" s="252"/>
      <c r="H179" s="245" t="s">
        <v>19</v>
      </c>
    </row>
    <row r="180" s="245" customFormat="1" ht="15" spans="1:8">
      <c r="A180" s="86"/>
      <c r="B180" s="82" t="s">
        <v>18</v>
      </c>
      <c r="C180" s="86"/>
      <c r="D180" s="86"/>
      <c r="E180" s="82">
        <v>70</v>
      </c>
      <c r="F180" s="84" t="s">
        <v>13</v>
      </c>
      <c r="G180" s="252">
        <v>2</v>
      </c>
      <c r="H180" s="245" t="s">
        <v>19</v>
      </c>
    </row>
    <row r="181" s="245" customFormat="1" ht="15" spans="1:8">
      <c r="A181" s="86"/>
      <c r="B181" s="82" t="s">
        <v>18</v>
      </c>
      <c r="C181" s="86"/>
      <c r="D181" s="86"/>
      <c r="E181" s="82">
        <v>77</v>
      </c>
      <c r="F181" s="84" t="s">
        <v>13</v>
      </c>
      <c r="G181" s="252"/>
      <c r="H181" s="245" t="s">
        <v>19</v>
      </c>
    </row>
    <row r="182" s="245" customFormat="1" ht="15" spans="1:8">
      <c r="A182" s="86"/>
      <c r="B182" s="82" t="s">
        <v>18</v>
      </c>
      <c r="C182" s="86"/>
      <c r="D182" s="86"/>
      <c r="E182" s="82">
        <v>77</v>
      </c>
      <c r="F182" s="84" t="s">
        <v>11</v>
      </c>
      <c r="G182" s="252"/>
      <c r="H182" s="245" t="s">
        <v>19</v>
      </c>
    </row>
    <row r="183" s="245" customFormat="1" ht="15" spans="1:8">
      <c r="A183" s="86"/>
      <c r="B183" s="82" t="s">
        <v>18</v>
      </c>
      <c r="C183" s="86"/>
      <c r="D183" s="86"/>
      <c r="E183" s="82">
        <v>87</v>
      </c>
      <c r="F183" s="84" t="s">
        <v>13</v>
      </c>
      <c r="G183" s="252">
        <v>1</v>
      </c>
      <c r="H183" s="245" t="s">
        <v>19</v>
      </c>
    </row>
    <row r="184" s="245" customFormat="1" ht="15" spans="1:8">
      <c r="A184" s="86"/>
      <c r="B184" s="82" t="s">
        <v>18</v>
      </c>
      <c r="C184" s="86"/>
      <c r="D184" s="86"/>
      <c r="E184" s="82">
        <v>87</v>
      </c>
      <c r="F184" s="84" t="s">
        <v>11</v>
      </c>
      <c r="G184" s="252"/>
      <c r="H184" s="245" t="s">
        <v>19</v>
      </c>
    </row>
    <row r="185" s="245" customFormat="1" ht="15" spans="1:8">
      <c r="A185" s="86"/>
      <c r="B185" s="82" t="s">
        <v>18</v>
      </c>
      <c r="C185" s="86"/>
      <c r="D185" s="86"/>
      <c r="E185" s="82">
        <v>95</v>
      </c>
      <c r="F185" s="84" t="s">
        <v>13</v>
      </c>
      <c r="G185" s="252">
        <v>26</v>
      </c>
      <c r="H185" s="245" t="s">
        <v>19</v>
      </c>
    </row>
    <row r="186" s="245" customFormat="1" ht="15" spans="1:8">
      <c r="A186" s="86"/>
      <c r="B186" s="82" t="s">
        <v>18</v>
      </c>
      <c r="C186" s="86"/>
      <c r="D186" s="86"/>
      <c r="E186" s="82">
        <v>95</v>
      </c>
      <c r="F186" s="84" t="s">
        <v>11</v>
      </c>
      <c r="G186" s="252"/>
      <c r="H186" s="245" t="s">
        <v>19</v>
      </c>
    </row>
    <row r="187" s="245" customFormat="1" ht="15" spans="1:8">
      <c r="A187" s="86"/>
      <c r="B187" s="82" t="s">
        <v>18</v>
      </c>
      <c r="C187" s="86"/>
      <c r="D187" s="86"/>
      <c r="E187" s="82">
        <v>102</v>
      </c>
      <c r="F187" s="84" t="s">
        <v>13</v>
      </c>
      <c r="G187" s="252">
        <v>6</v>
      </c>
      <c r="H187" s="245" t="s">
        <v>19</v>
      </c>
    </row>
    <row r="188" s="245" customFormat="1" ht="15" spans="1:8">
      <c r="A188" s="87"/>
      <c r="B188" s="82" t="s">
        <v>18</v>
      </c>
      <c r="C188" s="87"/>
      <c r="D188" s="87"/>
      <c r="E188" s="82">
        <v>102</v>
      </c>
      <c r="F188" s="84" t="s">
        <v>11</v>
      </c>
      <c r="G188" s="252">
        <v>2</v>
      </c>
      <c r="H188" s="245" t="s">
        <v>19</v>
      </c>
    </row>
    <row r="189" s="245" customFormat="1" spans="1:7">
      <c r="A189" s="253"/>
      <c r="B189" s="89"/>
      <c r="C189" s="253"/>
      <c r="D189" s="253"/>
      <c r="E189" s="253"/>
      <c r="F189" s="254"/>
      <c r="G189" s="252"/>
    </row>
    <row r="190" s="245" customFormat="1" spans="1:8">
      <c r="A190" s="92" t="s">
        <v>34</v>
      </c>
      <c r="B190" s="91" t="s">
        <v>14</v>
      </c>
      <c r="C190" s="92" t="str">
        <f>_xlfn.DISPIMG("ID_969C09D4EEE6427BAC1793D409041598",1)</f>
        <v>=DISPIMG("ID_969C09D4EEE6427BAC1793D409041598",1)</v>
      </c>
      <c r="D190" s="91" t="s">
        <v>10</v>
      </c>
      <c r="E190" s="91">
        <v>40</v>
      </c>
      <c r="F190" s="93" t="s">
        <v>11</v>
      </c>
      <c r="G190" s="252"/>
      <c r="H190" s="245" t="s">
        <v>15</v>
      </c>
    </row>
    <row r="191" s="245" customFormat="1" spans="1:8">
      <c r="A191" s="95"/>
      <c r="B191" s="91" t="s">
        <v>14</v>
      </c>
      <c r="C191" s="95"/>
      <c r="D191" s="91"/>
      <c r="E191" s="91">
        <v>40</v>
      </c>
      <c r="F191" s="93" t="s">
        <v>13</v>
      </c>
      <c r="G191" s="252"/>
      <c r="H191" s="245" t="s">
        <v>15</v>
      </c>
    </row>
    <row r="192" s="245" customFormat="1" spans="1:8">
      <c r="A192" s="95"/>
      <c r="B192" s="91" t="s">
        <v>14</v>
      </c>
      <c r="C192" s="95"/>
      <c r="D192" s="91"/>
      <c r="E192" s="91">
        <v>50</v>
      </c>
      <c r="F192" s="93" t="s">
        <v>13</v>
      </c>
      <c r="G192" s="252"/>
      <c r="H192" s="245" t="s">
        <v>15</v>
      </c>
    </row>
    <row r="193" s="245" customFormat="1" spans="1:8">
      <c r="A193" s="95"/>
      <c r="B193" s="96" t="s">
        <v>16</v>
      </c>
      <c r="C193" s="95"/>
      <c r="D193" s="91"/>
      <c r="E193" s="91">
        <v>55</v>
      </c>
      <c r="F193" s="93" t="s">
        <v>13</v>
      </c>
      <c r="G193" s="252">
        <v>29</v>
      </c>
      <c r="H193" s="245" t="s">
        <v>17</v>
      </c>
    </row>
    <row r="194" s="245" customFormat="1" spans="1:8">
      <c r="A194" s="95"/>
      <c r="B194" s="96" t="s">
        <v>16</v>
      </c>
      <c r="C194" s="95"/>
      <c r="D194" s="91"/>
      <c r="E194" s="91">
        <v>55</v>
      </c>
      <c r="F194" s="93" t="s">
        <v>11</v>
      </c>
      <c r="G194" s="252">
        <v>15</v>
      </c>
      <c r="H194" s="245" t="s">
        <v>17</v>
      </c>
    </row>
    <row r="195" s="245" customFormat="1" spans="1:8">
      <c r="A195" s="95"/>
      <c r="B195" s="96" t="s">
        <v>16</v>
      </c>
      <c r="C195" s="95"/>
      <c r="D195" s="91"/>
      <c r="E195" s="91">
        <v>65</v>
      </c>
      <c r="F195" s="93" t="s">
        <v>13</v>
      </c>
      <c r="G195" s="252">
        <v>41</v>
      </c>
      <c r="H195" s="245" t="s">
        <v>17</v>
      </c>
    </row>
    <row r="196" s="245" customFormat="1" spans="1:8">
      <c r="A196" s="95"/>
      <c r="B196" s="96" t="s">
        <v>16</v>
      </c>
      <c r="C196" s="95"/>
      <c r="D196" s="91"/>
      <c r="E196" s="91">
        <v>65</v>
      </c>
      <c r="F196" s="93" t="s">
        <v>11</v>
      </c>
      <c r="G196" s="252">
        <v>23</v>
      </c>
      <c r="H196" s="245" t="s">
        <v>17</v>
      </c>
    </row>
    <row r="197" s="245" customFormat="1" spans="1:8">
      <c r="A197" s="95"/>
      <c r="B197" s="91" t="s">
        <v>18</v>
      </c>
      <c r="C197" s="95"/>
      <c r="D197" s="91"/>
      <c r="E197" s="91">
        <v>70</v>
      </c>
      <c r="F197" s="93" t="s">
        <v>11</v>
      </c>
      <c r="G197" s="252"/>
      <c r="H197" s="245" t="s">
        <v>19</v>
      </c>
    </row>
    <row r="198" s="245" customFormat="1" spans="1:8">
      <c r="A198" s="95"/>
      <c r="B198" s="91" t="s">
        <v>18</v>
      </c>
      <c r="C198" s="95"/>
      <c r="D198" s="91"/>
      <c r="E198" s="91">
        <v>70</v>
      </c>
      <c r="F198" s="93" t="s">
        <v>13</v>
      </c>
      <c r="G198" s="252">
        <v>1</v>
      </c>
      <c r="H198" s="245" t="s">
        <v>19</v>
      </c>
    </row>
    <row r="199" s="245" customFormat="1" spans="1:8">
      <c r="A199" s="95"/>
      <c r="B199" s="91" t="s">
        <v>18</v>
      </c>
      <c r="C199" s="95"/>
      <c r="D199" s="91"/>
      <c r="E199" s="91">
        <v>77</v>
      </c>
      <c r="F199" s="93" t="s">
        <v>11</v>
      </c>
      <c r="G199" s="252"/>
      <c r="H199" s="245" t="s">
        <v>19</v>
      </c>
    </row>
    <row r="200" s="245" customFormat="1" spans="1:8">
      <c r="A200" s="95"/>
      <c r="B200" s="91" t="s">
        <v>18</v>
      </c>
      <c r="C200" s="95"/>
      <c r="D200" s="91"/>
      <c r="E200" s="91">
        <v>77</v>
      </c>
      <c r="F200" s="93" t="s">
        <v>13</v>
      </c>
      <c r="G200" s="252"/>
      <c r="H200" s="245" t="s">
        <v>19</v>
      </c>
    </row>
    <row r="201" s="245" customFormat="1" spans="1:8">
      <c r="A201" s="95"/>
      <c r="B201" s="91" t="s">
        <v>18</v>
      </c>
      <c r="C201" s="95"/>
      <c r="D201" s="91"/>
      <c r="E201" s="91">
        <v>87</v>
      </c>
      <c r="F201" s="93" t="s">
        <v>11</v>
      </c>
      <c r="G201" s="252">
        <v>2</v>
      </c>
      <c r="H201" s="245" t="s">
        <v>19</v>
      </c>
    </row>
    <row r="202" s="245" customFormat="1" spans="1:8">
      <c r="A202" s="95"/>
      <c r="B202" s="91" t="s">
        <v>18</v>
      </c>
      <c r="C202" s="95"/>
      <c r="D202" s="91"/>
      <c r="E202" s="91">
        <v>87</v>
      </c>
      <c r="F202" s="93" t="s">
        <v>13</v>
      </c>
      <c r="G202" s="252">
        <v>14</v>
      </c>
      <c r="H202" s="245" t="s">
        <v>19</v>
      </c>
    </row>
    <row r="203" s="245" customFormat="1" spans="1:8">
      <c r="A203" s="95"/>
      <c r="B203" s="91" t="s">
        <v>18</v>
      </c>
      <c r="C203" s="95"/>
      <c r="D203" s="91"/>
      <c r="E203" s="91">
        <v>95</v>
      </c>
      <c r="F203" s="93" t="s">
        <v>13</v>
      </c>
      <c r="G203" s="252">
        <v>3</v>
      </c>
      <c r="H203" s="245" t="s">
        <v>19</v>
      </c>
    </row>
    <row r="204" s="245" customFormat="1" spans="1:8">
      <c r="A204" s="95"/>
      <c r="B204" s="91" t="s">
        <v>18</v>
      </c>
      <c r="C204" s="95"/>
      <c r="D204" s="91"/>
      <c r="E204" s="91">
        <v>95</v>
      </c>
      <c r="F204" s="93" t="s">
        <v>11</v>
      </c>
      <c r="G204" s="252">
        <v>3</v>
      </c>
      <c r="H204" s="245" t="s">
        <v>19</v>
      </c>
    </row>
    <row r="205" s="245" customFormat="1" spans="1:8">
      <c r="A205" s="95"/>
      <c r="B205" s="91" t="s">
        <v>18</v>
      </c>
      <c r="C205" s="95"/>
      <c r="D205" s="91"/>
      <c r="E205" s="91">
        <v>102</v>
      </c>
      <c r="F205" s="93" t="s">
        <v>11</v>
      </c>
      <c r="G205" s="252">
        <v>5</v>
      </c>
      <c r="H205" s="245" t="s">
        <v>19</v>
      </c>
    </row>
    <row r="206" s="245" customFormat="1" spans="1:8">
      <c r="A206" s="95"/>
      <c r="B206" s="91" t="s">
        <v>18</v>
      </c>
      <c r="C206" s="95"/>
      <c r="D206" s="91"/>
      <c r="E206" s="91">
        <v>102</v>
      </c>
      <c r="F206" s="93" t="s">
        <v>13</v>
      </c>
      <c r="G206" s="252">
        <v>11</v>
      </c>
      <c r="H206" s="245" t="s">
        <v>19</v>
      </c>
    </row>
    <row r="207" s="245" customFormat="1" spans="1:8">
      <c r="A207" s="95"/>
      <c r="B207" s="91" t="s">
        <v>18</v>
      </c>
      <c r="C207" s="95"/>
      <c r="D207" s="91" t="s">
        <v>35</v>
      </c>
      <c r="E207" s="91">
        <v>70</v>
      </c>
      <c r="F207" s="93" t="s">
        <v>13</v>
      </c>
      <c r="G207" s="252">
        <v>1</v>
      </c>
      <c r="H207" s="245" t="s">
        <v>19</v>
      </c>
    </row>
    <row r="208" s="245" customFormat="1" spans="1:8">
      <c r="A208" s="95"/>
      <c r="B208" s="91" t="s">
        <v>18</v>
      </c>
      <c r="C208" s="95"/>
      <c r="D208" s="91"/>
      <c r="E208" s="91">
        <v>77</v>
      </c>
      <c r="F208" s="93" t="s">
        <v>13</v>
      </c>
      <c r="G208" s="252">
        <v>1</v>
      </c>
      <c r="H208" s="245" t="s">
        <v>19</v>
      </c>
    </row>
    <row r="209" s="245" customFormat="1" spans="1:8">
      <c r="A209" s="95"/>
      <c r="B209" s="91" t="s">
        <v>18</v>
      </c>
      <c r="C209" s="95"/>
      <c r="D209" s="91"/>
      <c r="E209" s="91">
        <v>87</v>
      </c>
      <c r="F209" s="93" t="s">
        <v>13</v>
      </c>
      <c r="G209" s="252"/>
      <c r="H209" s="245" t="s">
        <v>19</v>
      </c>
    </row>
    <row r="210" s="245" customFormat="1" spans="1:8">
      <c r="A210" s="95"/>
      <c r="B210" s="91" t="s">
        <v>18</v>
      </c>
      <c r="C210" s="95"/>
      <c r="D210" s="91"/>
      <c r="E210" s="91">
        <v>95</v>
      </c>
      <c r="F210" s="93" t="s">
        <v>11</v>
      </c>
      <c r="G210" s="252"/>
      <c r="H210" s="245" t="s">
        <v>19</v>
      </c>
    </row>
    <row r="211" s="245" customFormat="1" spans="1:8">
      <c r="A211" s="95"/>
      <c r="B211" s="96" t="s">
        <v>16</v>
      </c>
      <c r="C211" s="95"/>
      <c r="D211" s="95" t="s">
        <v>29</v>
      </c>
      <c r="E211" s="91">
        <v>65</v>
      </c>
      <c r="F211" s="93" t="s">
        <v>11</v>
      </c>
      <c r="G211" s="252"/>
      <c r="H211" s="245" t="s">
        <v>17</v>
      </c>
    </row>
    <row r="212" s="245" customFormat="1" spans="1:8">
      <c r="A212" s="95"/>
      <c r="B212" s="91" t="s">
        <v>18</v>
      </c>
      <c r="C212" s="95"/>
      <c r="D212" s="95"/>
      <c r="E212" s="91">
        <v>87</v>
      </c>
      <c r="F212" s="93" t="s">
        <v>13</v>
      </c>
      <c r="G212" s="252"/>
      <c r="H212" s="245" t="s">
        <v>19</v>
      </c>
    </row>
    <row r="213" s="245" customFormat="1" spans="1:8">
      <c r="A213" s="95"/>
      <c r="B213" s="91" t="s">
        <v>18</v>
      </c>
      <c r="C213" s="95"/>
      <c r="D213" s="95"/>
      <c r="E213" s="91">
        <v>80</v>
      </c>
      <c r="F213" s="93" t="s">
        <v>11</v>
      </c>
      <c r="G213" s="252"/>
      <c r="H213" s="245" t="s">
        <v>19</v>
      </c>
    </row>
    <row r="214" s="245" customFormat="1" spans="1:8">
      <c r="A214" s="95"/>
      <c r="B214" s="91" t="s">
        <v>18</v>
      </c>
      <c r="C214" s="95"/>
      <c r="D214" s="95"/>
      <c r="E214" s="91">
        <v>102</v>
      </c>
      <c r="F214" s="93" t="s">
        <v>13</v>
      </c>
      <c r="G214" s="252"/>
      <c r="H214" s="245" t="s">
        <v>19</v>
      </c>
    </row>
    <row r="215" s="245" customFormat="1" spans="1:8">
      <c r="A215" s="95"/>
      <c r="B215" s="96" t="s">
        <v>16</v>
      </c>
      <c r="C215" s="95"/>
      <c r="D215" s="92" t="s">
        <v>28</v>
      </c>
      <c r="E215" s="91">
        <v>65</v>
      </c>
      <c r="F215" s="93" t="s">
        <v>13</v>
      </c>
      <c r="G215" s="252"/>
      <c r="H215" s="245" t="s">
        <v>17</v>
      </c>
    </row>
    <row r="216" s="245" customFormat="1" spans="1:8">
      <c r="A216" s="95"/>
      <c r="B216" s="91" t="s">
        <v>18</v>
      </c>
      <c r="C216" s="95"/>
      <c r="D216" s="95"/>
      <c r="E216" s="91">
        <v>70</v>
      </c>
      <c r="F216" s="93" t="s">
        <v>13</v>
      </c>
      <c r="G216" s="252"/>
      <c r="H216" s="245" t="s">
        <v>19</v>
      </c>
    </row>
    <row r="217" s="245" customFormat="1" spans="1:8">
      <c r="A217" s="95"/>
      <c r="B217" s="91" t="s">
        <v>18</v>
      </c>
      <c r="C217" s="95"/>
      <c r="D217" s="95"/>
      <c r="E217" s="91">
        <v>77</v>
      </c>
      <c r="F217" s="93" t="s">
        <v>13</v>
      </c>
      <c r="G217" s="252"/>
      <c r="H217" s="245" t="s">
        <v>19</v>
      </c>
    </row>
    <row r="218" s="245" customFormat="1" spans="1:8">
      <c r="A218" s="95"/>
      <c r="B218" s="91" t="s">
        <v>18</v>
      </c>
      <c r="C218" s="95"/>
      <c r="D218" s="95"/>
      <c r="E218" s="91">
        <v>77</v>
      </c>
      <c r="F218" s="93" t="s">
        <v>11</v>
      </c>
      <c r="G218" s="252"/>
      <c r="H218" s="245" t="s">
        <v>19</v>
      </c>
    </row>
    <row r="219" s="245" customFormat="1" spans="1:8">
      <c r="A219" s="95"/>
      <c r="B219" s="91" t="s">
        <v>18</v>
      </c>
      <c r="C219" s="95"/>
      <c r="D219" s="95"/>
      <c r="E219" s="91">
        <v>87</v>
      </c>
      <c r="F219" s="93" t="s">
        <v>13</v>
      </c>
      <c r="G219" s="252">
        <v>7</v>
      </c>
      <c r="H219" s="245" t="s">
        <v>19</v>
      </c>
    </row>
    <row r="220" s="245" customFormat="1" spans="1:8">
      <c r="A220" s="95"/>
      <c r="B220" s="91" t="s">
        <v>18</v>
      </c>
      <c r="C220" s="95"/>
      <c r="D220" s="95"/>
      <c r="E220" s="91">
        <v>87</v>
      </c>
      <c r="F220" s="93" t="s">
        <v>11</v>
      </c>
      <c r="G220" s="252"/>
      <c r="H220" s="245" t="s">
        <v>19</v>
      </c>
    </row>
    <row r="221" s="245" customFormat="1" spans="1:8">
      <c r="A221" s="95"/>
      <c r="B221" s="91" t="s">
        <v>18</v>
      </c>
      <c r="C221" s="95"/>
      <c r="D221" s="95"/>
      <c r="E221" s="91">
        <v>95</v>
      </c>
      <c r="F221" s="93" t="s">
        <v>13</v>
      </c>
      <c r="G221" s="252">
        <v>1</v>
      </c>
      <c r="H221" s="245" t="s">
        <v>19</v>
      </c>
    </row>
    <row r="222" s="245" customFormat="1" spans="1:8">
      <c r="A222" s="95"/>
      <c r="B222" s="91" t="s">
        <v>18</v>
      </c>
      <c r="C222" s="95"/>
      <c r="D222" s="95"/>
      <c r="E222" s="91">
        <v>102</v>
      </c>
      <c r="F222" s="93" t="s">
        <v>13</v>
      </c>
      <c r="G222" s="252">
        <v>4</v>
      </c>
      <c r="H222" s="245" t="s">
        <v>19</v>
      </c>
    </row>
    <row r="223" s="245" customFormat="1" spans="1:8">
      <c r="A223" s="95"/>
      <c r="B223" s="91" t="s">
        <v>18</v>
      </c>
      <c r="C223" s="95"/>
      <c r="D223" s="97"/>
      <c r="E223" s="91">
        <v>102</v>
      </c>
      <c r="F223" s="93" t="s">
        <v>11</v>
      </c>
      <c r="G223" s="252"/>
      <c r="H223" s="245" t="s">
        <v>19</v>
      </c>
    </row>
    <row r="224" s="245" customFormat="1" spans="1:8">
      <c r="A224" s="95"/>
      <c r="B224" s="96" t="s">
        <v>16</v>
      </c>
      <c r="C224" s="95"/>
      <c r="D224" s="92" t="s">
        <v>21</v>
      </c>
      <c r="E224" s="91">
        <v>55</v>
      </c>
      <c r="F224" s="93" t="s">
        <v>13</v>
      </c>
      <c r="G224" s="252">
        <v>8</v>
      </c>
      <c r="H224" s="245" t="s">
        <v>17</v>
      </c>
    </row>
    <row r="225" s="245" customFormat="1" spans="1:8">
      <c r="A225" s="95"/>
      <c r="B225" s="96" t="s">
        <v>16</v>
      </c>
      <c r="C225" s="95"/>
      <c r="D225" s="95"/>
      <c r="E225" s="91">
        <v>65</v>
      </c>
      <c r="F225" s="93" t="s">
        <v>13</v>
      </c>
      <c r="G225" s="252">
        <v>7</v>
      </c>
      <c r="H225" s="245" t="s">
        <v>17</v>
      </c>
    </row>
    <row r="226" s="245" customFormat="1" spans="1:8">
      <c r="A226" s="95"/>
      <c r="B226" s="91" t="s">
        <v>18</v>
      </c>
      <c r="C226" s="95"/>
      <c r="D226" s="95"/>
      <c r="E226" s="91">
        <v>70</v>
      </c>
      <c r="F226" s="93" t="s">
        <v>13</v>
      </c>
      <c r="G226" s="252"/>
      <c r="H226" s="245" t="s">
        <v>19</v>
      </c>
    </row>
    <row r="227" s="245" customFormat="1" spans="1:8">
      <c r="A227" s="95"/>
      <c r="B227" s="91" t="s">
        <v>18</v>
      </c>
      <c r="C227" s="95"/>
      <c r="D227" s="95"/>
      <c r="E227" s="91">
        <v>77</v>
      </c>
      <c r="F227" s="93" t="s">
        <v>13</v>
      </c>
      <c r="G227" s="252">
        <v>21</v>
      </c>
      <c r="H227" s="245" t="s">
        <v>19</v>
      </c>
    </row>
    <row r="228" s="245" customFormat="1" spans="1:8">
      <c r="A228" s="95"/>
      <c r="B228" s="91" t="s">
        <v>18</v>
      </c>
      <c r="C228" s="95"/>
      <c r="D228" s="95"/>
      <c r="E228" s="91">
        <v>77</v>
      </c>
      <c r="F228" s="93" t="s">
        <v>11</v>
      </c>
      <c r="G228" s="252">
        <v>1</v>
      </c>
      <c r="H228" s="245" t="s">
        <v>19</v>
      </c>
    </row>
    <row r="229" s="245" customFormat="1" spans="1:8">
      <c r="A229" s="95"/>
      <c r="B229" s="91" t="s">
        <v>18</v>
      </c>
      <c r="C229" s="95"/>
      <c r="D229" s="95"/>
      <c r="E229" s="91">
        <v>87</v>
      </c>
      <c r="F229" s="93" t="s">
        <v>13</v>
      </c>
      <c r="G229" s="252">
        <v>17</v>
      </c>
      <c r="H229" s="245" t="s">
        <v>19</v>
      </c>
    </row>
    <row r="230" s="245" customFormat="1" spans="1:8">
      <c r="A230" s="95"/>
      <c r="B230" s="91" t="s">
        <v>18</v>
      </c>
      <c r="C230" s="95"/>
      <c r="D230" s="95"/>
      <c r="E230" s="91">
        <v>87</v>
      </c>
      <c r="F230" s="93" t="s">
        <v>11</v>
      </c>
      <c r="G230" s="252"/>
      <c r="H230" s="245" t="s">
        <v>19</v>
      </c>
    </row>
    <row r="231" s="245" customFormat="1" spans="1:8">
      <c r="A231" s="95"/>
      <c r="B231" s="91" t="s">
        <v>18</v>
      </c>
      <c r="C231" s="95"/>
      <c r="D231" s="95"/>
      <c r="E231" s="91">
        <v>95</v>
      </c>
      <c r="F231" s="93" t="s">
        <v>13</v>
      </c>
      <c r="G231" s="252">
        <v>2</v>
      </c>
      <c r="H231" s="245" t="s">
        <v>19</v>
      </c>
    </row>
    <row r="232" s="245" customFormat="1" spans="1:8">
      <c r="A232" s="95"/>
      <c r="B232" s="91" t="s">
        <v>18</v>
      </c>
      <c r="C232" s="95"/>
      <c r="D232" s="95"/>
      <c r="E232" s="91">
        <v>102</v>
      </c>
      <c r="F232" s="93" t="s">
        <v>13</v>
      </c>
      <c r="G232" s="252">
        <v>1</v>
      </c>
      <c r="H232" s="245" t="s">
        <v>19</v>
      </c>
    </row>
    <row r="233" s="245" customFormat="1" spans="1:8">
      <c r="A233" s="95"/>
      <c r="B233" s="91" t="s">
        <v>18</v>
      </c>
      <c r="C233" s="95"/>
      <c r="D233" s="97"/>
      <c r="E233" s="91">
        <v>102</v>
      </c>
      <c r="F233" s="93" t="s">
        <v>11</v>
      </c>
      <c r="G233" s="252"/>
      <c r="H233" s="245" t="s">
        <v>19</v>
      </c>
    </row>
    <row r="234" s="245" customFormat="1" spans="1:8">
      <c r="A234" s="95"/>
      <c r="B234" s="96" t="s">
        <v>16</v>
      </c>
      <c r="C234" s="95"/>
      <c r="D234" s="91" t="s">
        <v>30</v>
      </c>
      <c r="E234" s="91">
        <v>55</v>
      </c>
      <c r="F234" s="93" t="s">
        <v>13</v>
      </c>
      <c r="G234" s="252">
        <v>1</v>
      </c>
      <c r="H234" s="245" t="s">
        <v>17</v>
      </c>
    </row>
    <row r="235" s="245" customFormat="1" spans="1:8">
      <c r="A235" s="95"/>
      <c r="B235" s="91" t="s">
        <v>18</v>
      </c>
      <c r="C235" s="95"/>
      <c r="D235" s="91"/>
      <c r="E235" s="91">
        <v>77</v>
      </c>
      <c r="F235" s="93" t="s">
        <v>13</v>
      </c>
      <c r="G235" s="252"/>
      <c r="H235" s="245" t="s">
        <v>19</v>
      </c>
    </row>
    <row r="236" s="245" customFormat="1" spans="1:8">
      <c r="A236" s="95"/>
      <c r="B236" s="91" t="s">
        <v>18</v>
      </c>
      <c r="C236" s="95"/>
      <c r="D236" s="91"/>
      <c r="E236" s="91">
        <v>87</v>
      </c>
      <c r="F236" s="93" t="s">
        <v>11</v>
      </c>
      <c r="G236" s="252"/>
      <c r="H236" s="245" t="s">
        <v>19</v>
      </c>
    </row>
    <row r="237" s="245" customFormat="1" spans="1:8">
      <c r="A237" s="95"/>
      <c r="B237" s="91" t="s">
        <v>18</v>
      </c>
      <c r="C237" s="95"/>
      <c r="D237" s="91"/>
      <c r="E237" s="91">
        <v>87</v>
      </c>
      <c r="F237" s="93" t="s">
        <v>13</v>
      </c>
      <c r="G237" s="252">
        <v>3</v>
      </c>
      <c r="H237" s="245" t="s">
        <v>19</v>
      </c>
    </row>
    <row r="238" s="245" customFormat="1" spans="1:8">
      <c r="A238" s="95"/>
      <c r="B238" s="96" t="s">
        <v>16</v>
      </c>
      <c r="C238" s="95"/>
      <c r="D238" s="92" t="s">
        <v>22</v>
      </c>
      <c r="E238" s="91">
        <v>55</v>
      </c>
      <c r="F238" s="93" t="s">
        <v>11</v>
      </c>
      <c r="G238" s="252"/>
      <c r="H238" s="245" t="s">
        <v>17</v>
      </c>
    </row>
    <row r="239" s="245" customFormat="1" spans="1:8">
      <c r="A239" s="95"/>
      <c r="B239" s="96" t="s">
        <v>16</v>
      </c>
      <c r="C239" s="95"/>
      <c r="D239" s="95"/>
      <c r="E239" s="91">
        <v>55</v>
      </c>
      <c r="F239" s="93" t="s">
        <v>13</v>
      </c>
      <c r="G239" s="252"/>
      <c r="H239" s="245" t="s">
        <v>17</v>
      </c>
    </row>
    <row r="240" s="245" customFormat="1" spans="1:8">
      <c r="A240" s="95"/>
      <c r="B240" s="96" t="s">
        <v>16</v>
      </c>
      <c r="C240" s="95"/>
      <c r="D240" s="95"/>
      <c r="E240" s="91">
        <v>65</v>
      </c>
      <c r="F240" s="93" t="s">
        <v>13</v>
      </c>
      <c r="G240" s="252">
        <v>6</v>
      </c>
      <c r="H240" s="245" t="s">
        <v>17</v>
      </c>
    </row>
    <row r="241" s="245" customFormat="1" spans="1:8">
      <c r="A241" s="95"/>
      <c r="B241" s="96" t="s">
        <v>16</v>
      </c>
      <c r="C241" s="95"/>
      <c r="D241" s="95"/>
      <c r="E241" s="91">
        <v>65</v>
      </c>
      <c r="F241" s="93" t="s">
        <v>11</v>
      </c>
      <c r="G241" s="252"/>
      <c r="H241" s="245" t="s">
        <v>17</v>
      </c>
    </row>
    <row r="242" s="245" customFormat="1" spans="1:8">
      <c r="A242" s="95"/>
      <c r="B242" s="91" t="s">
        <v>18</v>
      </c>
      <c r="C242" s="95"/>
      <c r="D242" s="95"/>
      <c r="E242" s="91">
        <v>70</v>
      </c>
      <c r="F242" s="93" t="s">
        <v>11</v>
      </c>
      <c r="G242" s="252"/>
      <c r="H242" s="245" t="s">
        <v>19</v>
      </c>
    </row>
    <row r="243" s="245" customFormat="1" spans="1:8">
      <c r="A243" s="95"/>
      <c r="B243" s="91" t="s">
        <v>18</v>
      </c>
      <c r="C243" s="95"/>
      <c r="D243" s="95"/>
      <c r="E243" s="91">
        <v>70</v>
      </c>
      <c r="F243" s="93" t="s">
        <v>13</v>
      </c>
      <c r="G243" s="252">
        <v>1</v>
      </c>
      <c r="H243" s="245" t="s">
        <v>19</v>
      </c>
    </row>
    <row r="244" s="245" customFormat="1" spans="1:8">
      <c r="A244" s="95"/>
      <c r="B244" s="91" t="s">
        <v>18</v>
      </c>
      <c r="C244" s="95"/>
      <c r="D244" s="95"/>
      <c r="E244" s="91">
        <v>77</v>
      </c>
      <c r="F244" s="93" t="s">
        <v>11</v>
      </c>
      <c r="G244" s="252"/>
      <c r="H244" s="245" t="s">
        <v>19</v>
      </c>
    </row>
    <row r="245" s="245" customFormat="1" spans="1:8">
      <c r="A245" s="95"/>
      <c r="B245" s="91" t="s">
        <v>18</v>
      </c>
      <c r="C245" s="95"/>
      <c r="D245" s="95"/>
      <c r="E245" s="91">
        <v>77</v>
      </c>
      <c r="F245" s="93" t="s">
        <v>13</v>
      </c>
      <c r="G245" s="252"/>
      <c r="H245" s="245" t="s">
        <v>19</v>
      </c>
    </row>
    <row r="246" s="245" customFormat="1" spans="1:8">
      <c r="A246" s="95"/>
      <c r="B246" s="91" t="s">
        <v>18</v>
      </c>
      <c r="C246" s="95"/>
      <c r="D246" s="95"/>
      <c r="E246" s="91">
        <v>87</v>
      </c>
      <c r="F246" s="93" t="s">
        <v>13</v>
      </c>
      <c r="G246" s="252">
        <v>1</v>
      </c>
      <c r="H246" s="245" t="s">
        <v>19</v>
      </c>
    </row>
    <row r="247" s="245" customFormat="1" spans="1:8">
      <c r="A247" s="95"/>
      <c r="B247" s="91" t="s">
        <v>18</v>
      </c>
      <c r="C247" s="95"/>
      <c r="D247" s="95"/>
      <c r="E247" s="91">
        <v>87</v>
      </c>
      <c r="F247" s="93" t="s">
        <v>11</v>
      </c>
      <c r="G247" s="252"/>
      <c r="H247" s="245" t="s">
        <v>19</v>
      </c>
    </row>
    <row r="248" s="245" customFormat="1" spans="1:8">
      <c r="A248" s="95"/>
      <c r="B248" s="91" t="s">
        <v>18</v>
      </c>
      <c r="C248" s="95"/>
      <c r="D248" s="95"/>
      <c r="E248" s="91">
        <v>95</v>
      </c>
      <c r="F248" s="93" t="s">
        <v>13</v>
      </c>
      <c r="G248" s="252">
        <v>5</v>
      </c>
      <c r="H248" s="245" t="s">
        <v>19</v>
      </c>
    </row>
    <row r="249" s="245" customFormat="1" spans="1:8">
      <c r="A249" s="95"/>
      <c r="B249" s="91" t="s">
        <v>18</v>
      </c>
      <c r="C249" s="95"/>
      <c r="D249" s="97"/>
      <c r="E249" s="91">
        <v>95</v>
      </c>
      <c r="F249" s="93" t="s">
        <v>11</v>
      </c>
      <c r="G249" s="252">
        <v>3</v>
      </c>
      <c r="H249" s="245" t="s">
        <v>19</v>
      </c>
    </row>
    <row r="250" s="245" customFormat="1" spans="1:8">
      <c r="A250" s="95"/>
      <c r="B250" s="91" t="s">
        <v>27</v>
      </c>
      <c r="C250" s="95"/>
      <c r="D250" s="95" t="s">
        <v>24</v>
      </c>
      <c r="E250" s="91">
        <v>65</v>
      </c>
      <c r="F250" s="93" t="s">
        <v>13</v>
      </c>
      <c r="G250" s="252">
        <v>3</v>
      </c>
      <c r="H250" s="245" t="s">
        <v>17</v>
      </c>
    </row>
    <row r="251" s="245" customFormat="1" spans="1:8">
      <c r="A251" s="95"/>
      <c r="B251" s="91" t="s">
        <v>27</v>
      </c>
      <c r="C251" s="95"/>
      <c r="D251" s="95"/>
      <c r="E251" s="91">
        <v>65</v>
      </c>
      <c r="F251" s="93" t="s">
        <v>11</v>
      </c>
      <c r="G251" s="252">
        <v>5</v>
      </c>
      <c r="H251" s="245" t="s">
        <v>17</v>
      </c>
    </row>
    <row r="252" s="245" customFormat="1" spans="1:8">
      <c r="A252" s="95"/>
      <c r="B252" s="91" t="s">
        <v>27</v>
      </c>
      <c r="C252" s="95"/>
      <c r="D252" s="95"/>
      <c r="E252" s="91">
        <v>55</v>
      </c>
      <c r="F252" s="93" t="s">
        <v>13</v>
      </c>
      <c r="G252" s="252">
        <v>2</v>
      </c>
      <c r="H252" s="245" t="s">
        <v>17</v>
      </c>
    </row>
    <row r="253" s="245" customFormat="1" spans="1:8">
      <c r="A253" s="95"/>
      <c r="B253" s="91" t="s">
        <v>27</v>
      </c>
      <c r="C253" s="95"/>
      <c r="D253" s="95"/>
      <c r="E253" s="91">
        <v>55</v>
      </c>
      <c r="F253" s="93" t="s">
        <v>11</v>
      </c>
      <c r="G253" s="252"/>
      <c r="H253" s="245" t="s">
        <v>17</v>
      </c>
    </row>
    <row r="254" s="245" customFormat="1" spans="1:8">
      <c r="A254" s="95"/>
      <c r="B254" s="91" t="s">
        <v>18</v>
      </c>
      <c r="C254" s="95"/>
      <c r="D254" s="95"/>
      <c r="E254" s="91">
        <v>70</v>
      </c>
      <c r="F254" s="93" t="s">
        <v>13</v>
      </c>
      <c r="G254" s="252">
        <v>2</v>
      </c>
      <c r="H254" s="245" t="s">
        <v>19</v>
      </c>
    </row>
    <row r="255" s="245" customFormat="1" spans="1:8">
      <c r="A255" s="95"/>
      <c r="B255" s="91" t="s">
        <v>18</v>
      </c>
      <c r="C255" s="95"/>
      <c r="D255" s="95"/>
      <c r="E255" s="91">
        <v>77</v>
      </c>
      <c r="F255" s="93" t="s">
        <v>11</v>
      </c>
      <c r="G255" s="252"/>
      <c r="H255" s="245" t="s">
        <v>19</v>
      </c>
    </row>
    <row r="256" s="245" customFormat="1" spans="1:8">
      <c r="A256" s="95"/>
      <c r="B256" s="91" t="s">
        <v>18</v>
      </c>
      <c r="C256" s="95"/>
      <c r="D256" s="95"/>
      <c r="E256" s="91">
        <v>77</v>
      </c>
      <c r="F256" s="93" t="s">
        <v>13</v>
      </c>
      <c r="G256" s="252"/>
      <c r="H256" s="245" t="s">
        <v>19</v>
      </c>
    </row>
    <row r="257" s="245" customFormat="1" spans="1:8">
      <c r="A257" s="95"/>
      <c r="B257" s="91" t="s">
        <v>18</v>
      </c>
      <c r="C257" s="95"/>
      <c r="D257" s="95"/>
      <c r="E257" s="91">
        <v>87</v>
      </c>
      <c r="F257" s="93" t="s">
        <v>11</v>
      </c>
      <c r="G257" s="252"/>
      <c r="H257" s="245" t="s">
        <v>19</v>
      </c>
    </row>
    <row r="258" s="245" customFormat="1" spans="1:8">
      <c r="A258" s="95"/>
      <c r="B258" s="91" t="s">
        <v>18</v>
      </c>
      <c r="C258" s="95"/>
      <c r="D258" s="95"/>
      <c r="E258" s="91">
        <v>87</v>
      </c>
      <c r="F258" s="93" t="s">
        <v>13</v>
      </c>
      <c r="G258" s="252">
        <v>6</v>
      </c>
      <c r="H258" s="245" t="s">
        <v>19</v>
      </c>
    </row>
    <row r="259" s="245" customFormat="1" spans="1:8">
      <c r="A259" s="95"/>
      <c r="B259" s="91" t="s">
        <v>18</v>
      </c>
      <c r="C259" s="95"/>
      <c r="D259" s="95"/>
      <c r="E259" s="91">
        <v>95</v>
      </c>
      <c r="F259" s="93" t="s">
        <v>11</v>
      </c>
      <c r="G259" s="252">
        <v>3</v>
      </c>
      <c r="H259" s="245" t="s">
        <v>19</v>
      </c>
    </row>
    <row r="260" s="245" customFormat="1" spans="1:8">
      <c r="A260" s="95"/>
      <c r="B260" s="91" t="s">
        <v>18</v>
      </c>
      <c r="C260" s="95"/>
      <c r="D260" s="97"/>
      <c r="E260" s="91">
        <v>95</v>
      </c>
      <c r="F260" s="93" t="s">
        <v>13</v>
      </c>
      <c r="G260" s="252">
        <v>6</v>
      </c>
      <c r="H260" s="245" t="s">
        <v>19</v>
      </c>
    </row>
    <row r="261" s="245" customFormat="1" spans="1:8">
      <c r="A261" s="95"/>
      <c r="B261" s="91" t="s">
        <v>14</v>
      </c>
      <c r="C261" s="95"/>
      <c r="D261" s="91" t="s">
        <v>20</v>
      </c>
      <c r="E261" s="91">
        <v>40</v>
      </c>
      <c r="F261" s="93" t="s">
        <v>13</v>
      </c>
      <c r="G261" s="252"/>
      <c r="H261" s="245" t="s">
        <v>15</v>
      </c>
    </row>
    <row r="262" s="245" customFormat="1" ht="16" customHeight="1" spans="1:8">
      <c r="A262" s="95"/>
      <c r="B262" s="91" t="s">
        <v>14</v>
      </c>
      <c r="C262" s="95"/>
      <c r="D262" s="91"/>
      <c r="E262" s="91">
        <v>50</v>
      </c>
      <c r="F262" s="93" t="s">
        <v>13</v>
      </c>
      <c r="G262" s="252"/>
      <c r="H262" s="245" t="s">
        <v>15</v>
      </c>
    </row>
    <row r="263" s="245" customFormat="1" ht="16" customHeight="1" spans="1:8">
      <c r="A263" s="95"/>
      <c r="B263" s="91" t="s">
        <v>14</v>
      </c>
      <c r="C263" s="95"/>
      <c r="D263" s="91"/>
      <c r="E263" s="91">
        <v>50</v>
      </c>
      <c r="F263" s="93" t="s">
        <v>11</v>
      </c>
      <c r="G263" s="252"/>
      <c r="H263" s="245" t="s">
        <v>15</v>
      </c>
    </row>
    <row r="264" s="245" customFormat="1" spans="1:8">
      <c r="A264" s="95"/>
      <c r="B264" s="96" t="s">
        <v>16</v>
      </c>
      <c r="C264" s="95"/>
      <c r="D264" s="91"/>
      <c r="E264" s="91">
        <v>55</v>
      </c>
      <c r="F264" s="93" t="s">
        <v>11</v>
      </c>
      <c r="G264" s="252">
        <v>1</v>
      </c>
      <c r="H264" s="245" t="s">
        <v>17</v>
      </c>
    </row>
    <row r="265" s="245" customFormat="1" spans="1:8">
      <c r="A265" s="95"/>
      <c r="B265" s="96" t="s">
        <v>16</v>
      </c>
      <c r="C265" s="95"/>
      <c r="D265" s="91"/>
      <c r="E265" s="91">
        <v>55</v>
      </c>
      <c r="F265" s="93" t="s">
        <v>13</v>
      </c>
      <c r="G265" s="252"/>
      <c r="H265" s="245" t="s">
        <v>17</v>
      </c>
    </row>
    <row r="266" s="245" customFormat="1" spans="1:8">
      <c r="A266" s="95"/>
      <c r="B266" s="96" t="s">
        <v>16</v>
      </c>
      <c r="C266" s="95"/>
      <c r="D266" s="91"/>
      <c r="E266" s="91">
        <v>65</v>
      </c>
      <c r="F266" s="93" t="s">
        <v>11</v>
      </c>
      <c r="G266" s="252">
        <v>21</v>
      </c>
      <c r="H266" s="245" t="s">
        <v>17</v>
      </c>
    </row>
    <row r="267" s="245" customFormat="1" spans="1:8">
      <c r="A267" s="95"/>
      <c r="B267" s="96" t="s">
        <v>16</v>
      </c>
      <c r="C267" s="95"/>
      <c r="D267" s="91"/>
      <c r="E267" s="91">
        <v>65</v>
      </c>
      <c r="F267" s="93" t="s">
        <v>13</v>
      </c>
      <c r="G267" s="252">
        <v>49</v>
      </c>
      <c r="H267" s="245" t="s">
        <v>17</v>
      </c>
    </row>
    <row r="268" s="245" customFormat="1" spans="1:8">
      <c r="A268" s="95"/>
      <c r="B268" s="91" t="s">
        <v>18</v>
      </c>
      <c r="C268" s="95"/>
      <c r="D268" s="91"/>
      <c r="E268" s="91">
        <v>70</v>
      </c>
      <c r="F268" s="93" t="s">
        <v>13</v>
      </c>
      <c r="G268" s="252">
        <v>9</v>
      </c>
      <c r="H268" s="245" t="s">
        <v>19</v>
      </c>
    </row>
    <row r="269" s="245" customFormat="1" spans="1:8">
      <c r="A269" s="95"/>
      <c r="B269" s="91" t="s">
        <v>18</v>
      </c>
      <c r="C269" s="95"/>
      <c r="D269" s="91"/>
      <c r="E269" s="91">
        <v>70</v>
      </c>
      <c r="F269" s="93" t="s">
        <v>11</v>
      </c>
      <c r="G269" s="252">
        <v>2</v>
      </c>
      <c r="H269" s="245" t="s">
        <v>19</v>
      </c>
    </row>
    <row r="270" s="245" customFormat="1" spans="1:8">
      <c r="A270" s="95"/>
      <c r="B270" s="91" t="s">
        <v>18</v>
      </c>
      <c r="C270" s="95"/>
      <c r="D270" s="91"/>
      <c r="E270" s="91">
        <v>77</v>
      </c>
      <c r="F270" s="93" t="s">
        <v>13</v>
      </c>
      <c r="G270" s="252"/>
      <c r="H270" s="245" t="s">
        <v>19</v>
      </c>
    </row>
    <row r="271" s="245" customFormat="1" spans="1:8">
      <c r="A271" s="95"/>
      <c r="B271" s="91" t="s">
        <v>18</v>
      </c>
      <c r="C271" s="95"/>
      <c r="D271" s="91"/>
      <c r="E271" s="91">
        <v>77</v>
      </c>
      <c r="F271" s="93" t="s">
        <v>11</v>
      </c>
      <c r="G271" s="252"/>
      <c r="H271" s="245" t="s">
        <v>19</v>
      </c>
    </row>
    <row r="272" s="245" customFormat="1" spans="1:8">
      <c r="A272" s="95"/>
      <c r="B272" s="91" t="s">
        <v>18</v>
      </c>
      <c r="C272" s="95"/>
      <c r="D272" s="91"/>
      <c r="E272" s="91">
        <v>80</v>
      </c>
      <c r="F272" s="93" t="s">
        <v>11</v>
      </c>
      <c r="G272" s="252"/>
      <c r="H272" s="245" t="s">
        <v>19</v>
      </c>
    </row>
    <row r="273" s="245" customFormat="1" spans="1:8">
      <c r="A273" s="95"/>
      <c r="B273" s="91" t="s">
        <v>18</v>
      </c>
      <c r="C273" s="95"/>
      <c r="D273" s="91"/>
      <c r="E273" s="91">
        <v>80</v>
      </c>
      <c r="F273" s="93" t="s">
        <v>13</v>
      </c>
      <c r="G273" s="252"/>
      <c r="H273" s="245" t="s">
        <v>19</v>
      </c>
    </row>
    <row r="274" s="245" customFormat="1" spans="1:8">
      <c r="A274" s="95"/>
      <c r="B274" s="91" t="s">
        <v>18</v>
      </c>
      <c r="C274" s="95"/>
      <c r="D274" s="91"/>
      <c r="E274" s="91">
        <v>87</v>
      </c>
      <c r="F274" s="93" t="s">
        <v>11</v>
      </c>
      <c r="G274" s="252">
        <v>3</v>
      </c>
      <c r="H274" s="245" t="s">
        <v>19</v>
      </c>
    </row>
    <row r="275" s="245" customFormat="1" spans="1:8">
      <c r="A275" s="95"/>
      <c r="B275" s="91" t="s">
        <v>18</v>
      </c>
      <c r="C275" s="95"/>
      <c r="D275" s="91"/>
      <c r="E275" s="91">
        <v>87</v>
      </c>
      <c r="F275" s="93" t="s">
        <v>13</v>
      </c>
      <c r="G275" s="252">
        <v>62</v>
      </c>
      <c r="H275" s="245" t="s">
        <v>19</v>
      </c>
    </row>
    <row r="276" s="245" customFormat="1" spans="1:8">
      <c r="A276" s="95"/>
      <c r="B276" s="91" t="s">
        <v>18</v>
      </c>
      <c r="C276" s="95"/>
      <c r="D276" s="91"/>
      <c r="E276" s="91">
        <v>95</v>
      </c>
      <c r="F276" s="93" t="s">
        <v>13</v>
      </c>
      <c r="G276" s="252">
        <v>1</v>
      </c>
      <c r="H276" s="245" t="s">
        <v>19</v>
      </c>
    </row>
    <row r="277" s="245" customFormat="1" spans="1:8">
      <c r="A277" s="95"/>
      <c r="B277" s="91" t="s">
        <v>18</v>
      </c>
      <c r="C277" s="95"/>
      <c r="D277" s="91"/>
      <c r="E277" s="91">
        <v>95</v>
      </c>
      <c r="F277" s="93" t="s">
        <v>11</v>
      </c>
      <c r="G277" s="252">
        <v>6</v>
      </c>
      <c r="H277" s="245" t="s">
        <v>19</v>
      </c>
    </row>
    <row r="278" s="245" customFormat="1" spans="1:8">
      <c r="A278" s="95"/>
      <c r="B278" s="91" t="s">
        <v>18</v>
      </c>
      <c r="C278" s="95"/>
      <c r="D278" s="91"/>
      <c r="E278" s="91">
        <v>102</v>
      </c>
      <c r="F278" s="93" t="s">
        <v>11</v>
      </c>
      <c r="G278" s="252">
        <v>5</v>
      </c>
      <c r="H278" s="245" t="s">
        <v>19</v>
      </c>
    </row>
    <row r="279" s="245" customFormat="1" spans="1:8">
      <c r="A279" s="97"/>
      <c r="B279" s="91" t="s">
        <v>18</v>
      </c>
      <c r="C279" s="97"/>
      <c r="D279" s="91"/>
      <c r="E279" s="91">
        <v>102</v>
      </c>
      <c r="F279" s="93" t="s">
        <v>13</v>
      </c>
      <c r="G279" s="252">
        <v>6</v>
      </c>
      <c r="H279" s="245" t="s">
        <v>19</v>
      </c>
    </row>
    <row r="280" s="245" customFormat="1" spans="1:7">
      <c r="A280" s="253"/>
      <c r="B280" s="89"/>
      <c r="C280" s="253"/>
      <c r="D280" s="253"/>
      <c r="E280" s="253"/>
      <c r="F280" s="254"/>
      <c r="G280" s="252"/>
    </row>
    <row r="281" s="245" customFormat="1" spans="1:8">
      <c r="A281" s="102" t="s">
        <v>36</v>
      </c>
      <c r="B281" s="100" t="s">
        <v>9</v>
      </c>
      <c r="C281" s="101" t="str">
        <f>_xlfn.DISPIMG("ID_3D60B72D2E80464794223C37773A63EA",1)</f>
        <v>=DISPIMG("ID_3D60B72D2E80464794223C37773A63EA",1)</v>
      </c>
      <c r="D281" s="101" t="s">
        <v>20</v>
      </c>
      <c r="E281" s="102">
        <v>20</v>
      </c>
      <c r="F281" s="103" t="s">
        <v>11</v>
      </c>
      <c r="G281" s="252">
        <v>12</v>
      </c>
      <c r="H281" s="245" t="s">
        <v>12</v>
      </c>
    </row>
    <row r="282" s="245" customFormat="1" spans="1:8">
      <c r="A282" s="102"/>
      <c r="B282" s="100" t="s">
        <v>9</v>
      </c>
      <c r="C282" s="104"/>
      <c r="D282" s="104"/>
      <c r="E282" s="102">
        <v>20</v>
      </c>
      <c r="F282" s="103" t="s">
        <v>13</v>
      </c>
      <c r="G282" s="252">
        <v>8</v>
      </c>
      <c r="H282" s="245" t="s">
        <v>12</v>
      </c>
    </row>
    <row r="283" s="245" customFormat="1" spans="1:8">
      <c r="A283" s="102"/>
      <c r="B283" s="100" t="s">
        <v>9</v>
      </c>
      <c r="C283" s="104"/>
      <c r="D283" s="104"/>
      <c r="E283" s="102">
        <v>30</v>
      </c>
      <c r="F283" s="103" t="s">
        <v>11</v>
      </c>
      <c r="G283" s="252">
        <v>9</v>
      </c>
      <c r="H283" s="245" t="s">
        <v>12</v>
      </c>
    </row>
    <row r="284" s="245" customFormat="1" spans="1:8">
      <c r="A284" s="102"/>
      <c r="B284" s="100" t="s">
        <v>9</v>
      </c>
      <c r="C284" s="104"/>
      <c r="D284" s="104"/>
      <c r="E284" s="102">
        <v>30</v>
      </c>
      <c r="F284" s="103" t="s">
        <v>13</v>
      </c>
      <c r="G284" s="252">
        <v>27</v>
      </c>
      <c r="H284" s="245" t="s">
        <v>12</v>
      </c>
    </row>
    <row r="285" s="245" customFormat="1" spans="1:8">
      <c r="A285" s="102"/>
      <c r="B285" s="100" t="s">
        <v>14</v>
      </c>
      <c r="C285" s="104"/>
      <c r="D285" s="104"/>
      <c r="E285" s="102">
        <v>40</v>
      </c>
      <c r="F285" s="103" t="s">
        <v>13</v>
      </c>
      <c r="G285" s="252">
        <v>17</v>
      </c>
      <c r="H285" s="245" t="s">
        <v>37</v>
      </c>
    </row>
    <row r="286" s="245" customFormat="1" spans="1:8">
      <c r="A286" s="102"/>
      <c r="B286" s="100" t="s">
        <v>14</v>
      </c>
      <c r="C286" s="104"/>
      <c r="D286" s="104"/>
      <c r="E286" s="102">
        <v>40</v>
      </c>
      <c r="F286" s="103" t="s">
        <v>11</v>
      </c>
      <c r="G286" s="252">
        <v>8</v>
      </c>
      <c r="H286" s="245" t="s">
        <v>37</v>
      </c>
    </row>
    <row r="287" s="245" customFormat="1" spans="1:8">
      <c r="A287" s="102"/>
      <c r="B287" s="100" t="s">
        <v>14</v>
      </c>
      <c r="C287" s="104"/>
      <c r="D287" s="104"/>
      <c r="E287" s="102">
        <v>50</v>
      </c>
      <c r="F287" s="103" t="s">
        <v>11</v>
      </c>
      <c r="G287" s="252"/>
      <c r="H287" s="245" t="s">
        <v>37</v>
      </c>
    </row>
    <row r="288" s="245" customFormat="1" spans="1:8">
      <c r="A288" s="102"/>
      <c r="B288" s="100" t="s">
        <v>14</v>
      </c>
      <c r="C288" s="104"/>
      <c r="D288" s="104"/>
      <c r="E288" s="102">
        <v>50</v>
      </c>
      <c r="F288" s="103" t="s">
        <v>13</v>
      </c>
      <c r="G288" s="252">
        <v>19</v>
      </c>
      <c r="H288" s="245" t="s">
        <v>37</v>
      </c>
    </row>
    <row r="289" s="245" customFormat="1" spans="1:8">
      <c r="A289" s="102"/>
      <c r="B289" s="100" t="s">
        <v>16</v>
      </c>
      <c r="C289" s="104"/>
      <c r="D289" s="104"/>
      <c r="E289" s="102">
        <v>55</v>
      </c>
      <c r="F289" s="103" t="s">
        <v>11</v>
      </c>
      <c r="G289" s="252"/>
      <c r="H289" s="245" t="s">
        <v>38</v>
      </c>
    </row>
    <row r="290" s="245" customFormat="1" spans="1:8">
      <c r="A290" s="102"/>
      <c r="B290" s="100" t="s">
        <v>16</v>
      </c>
      <c r="C290" s="104"/>
      <c r="D290" s="104"/>
      <c r="E290" s="102">
        <v>55</v>
      </c>
      <c r="F290" s="103" t="s">
        <v>13</v>
      </c>
      <c r="G290" s="252"/>
      <c r="H290" s="245" t="s">
        <v>38</v>
      </c>
    </row>
    <row r="291" s="245" customFormat="1" spans="1:8">
      <c r="A291" s="102"/>
      <c r="B291" s="100" t="s">
        <v>16</v>
      </c>
      <c r="C291" s="104"/>
      <c r="D291" s="104"/>
      <c r="E291" s="102">
        <v>65</v>
      </c>
      <c r="F291" s="103" t="s">
        <v>11</v>
      </c>
      <c r="G291" s="252"/>
      <c r="H291" s="245" t="s">
        <v>38</v>
      </c>
    </row>
    <row r="292" s="245" customFormat="1" spans="1:8">
      <c r="A292" s="102"/>
      <c r="B292" s="100" t="s">
        <v>16</v>
      </c>
      <c r="C292" s="104"/>
      <c r="D292" s="104"/>
      <c r="E292" s="102">
        <v>65</v>
      </c>
      <c r="F292" s="103" t="s">
        <v>13</v>
      </c>
      <c r="G292" s="252">
        <v>13</v>
      </c>
      <c r="H292" s="245" t="s">
        <v>38</v>
      </c>
    </row>
    <row r="293" s="245" customFormat="1" spans="1:8">
      <c r="A293" s="102"/>
      <c r="B293" s="102" t="s">
        <v>18</v>
      </c>
      <c r="C293" s="104"/>
      <c r="D293" s="104"/>
      <c r="E293" s="102">
        <v>70</v>
      </c>
      <c r="F293" s="103" t="s">
        <v>11</v>
      </c>
      <c r="G293" s="252"/>
      <c r="H293" s="245" t="s">
        <v>39</v>
      </c>
    </row>
    <row r="294" s="245" customFormat="1" spans="1:8">
      <c r="A294" s="102"/>
      <c r="B294" s="102" t="s">
        <v>18</v>
      </c>
      <c r="C294" s="104"/>
      <c r="D294" s="104"/>
      <c r="E294" s="102">
        <v>70</v>
      </c>
      <c r="F294" s="103" t="s">
        <v>13</v>
      </c>
      <c r="G294" s="252">
        <v>2</v>
      </c>
      <c r="H294" s="245" t="s">
        <v>39</v>
      </c>
    </row>
    <row r="295" s="245" customFormat="1" spans="1:8">
      <c r="A295" s="102"/>
      <c r="B295" s="102" t="s">
        <v>18</v>
      </c>
      <c r="C295" s="104"/>
      <c r="D295" s="104"/>
      <c r="E295" s="102">
        <v>77</v>
      </c>
      <c r="F295" s="103" t="s">
        <v>13</v>
      </c>
      <c r="G295" s="252"/>
      <c r="H295" s="245" t="s">
        <v>39</v>
      </c>
    </row>
    <row r="296" s="245" customFormat="1" spans="1:9">
      <c r="A296" s="102"/>
      <c r="B296" s="102" t="s">
        <v>18</v>
      </c>
      <c r="C296" s="104"/>
      <c r="D296" s="104"/>
      <c r="E296" s="102">
        <v>77</v>
      </c>
      <c r="F296" s="103" t="s">
        <v>11</v>
      </c>
      <c r="G296" s="252"/>
      <c r="H296" s="245" t="s">
        <v>39</v>
      </c>
      <c r="I296" s="255"/>
    </row>
    <row r="297" s="245" customFormat="1" spans="1:8">
      <c r="A297" s="102"/>
      <c r="B297" s="102" t="s">
        <v>18</v>
      </c>
      <c r="C297" s="104"/>
      <c r="D297" s="104"/>
      <c r="E297" s="102">
        <v>87</v>
      </c>
      <c r="F297" s="103" t="s">
        <v>11</v>
      </c>
      <c r="G297" s="252"/>
      <c r="H297" s="245" t="s">
        <v>39</v>
      </c>
    </row>
    <row r="298" s="245" customFormat="1" spans="1:8">
      <c r="A298" s="102"/>
      <c r="B298" s="102" t="s">
        <v>18</v>
      </c>
      <c r="C298" s="104"/>
      <c r="D298" s="104"/>
      <c r="E298" s="102">
        <v>87</v>
      </c>
      <c r="F298" s="103" t="s">
        <v>13</v>
      </c>
      <c r="G298" s="252"/>
      <c r="H298" s="245" t="s">
        <v>39</v>
      </c>
    </row>
    <row r="299" s="245" customFormat="1" spans="1:8">
      <c r="A299" s="102"/>
      <c r="B299" s="102" t="s">
        <v>18</v>
      </c>
      <c r="C299" s="104"/>
      <c r="D299" s="104"/>
      <c r="E299" s="102">
        <v>95</v>
      </c>
      <c r="F299" s="103" t="s">
        <v>11</v>
      </c>
      <c r="G299" s="252"/>
      <c r="H299" s="245" t="s">
        <v>39</v>
      </c>
    </row>
    <row r="300" s="245" customFormat="1" spans="1:8">
      <c r="A300" s="102"/>
      <c r="B300" s="102" t="s">
        <v>18</v>
      </c>
      <c r="C300" s="104"/>
      <c r="D300" s="104"/>
      <c r="E300" s="102">
        <v>102</v>
      </c>
      <c r="F300" s="103" t="s">
        <v>13</v>
      </c>
      <c r="G300" s="252">
        <v>5</v>
      </c>
      <c r="H300" s="245" t="s">
        <v>39</v>
      </c>
    </row>
    <row r="301" s="245" customFormat="1" spans="1:8">
      <c r="A301" s="102"/>
      <c r="B301" s="102" t="s">
        <v>18</v>
      </c>
      <c r="C301" s="104"/>
      <c r="D301" s="105"/>
      <c r="E301" s="102">
        <v>102</v>
      </c>
      <c r="F301" s="103" t="s">
        <v>11</v>
      </c>
      <c r="G301" s="252">
        <v>2</v>
      </c>
      <c r="H301" s="245" t="s">
        <v>39</v>
      </c>
    </row>
    <row r="302" s="245" customFormat="1" spans="1:8">
      <c r="A302" s="102"/>
      <c r="B302" s="100" t="s">
        <v>9</v>
      </c>
      <c r="C302" s="104"/>
      <c r="D302" s="102" t="s">
        <v>10</v>
      </c>
      <c r="E302" s="102">
        <v>20</v>
      </c>
      <c r="F302" s="103" t="s">
        <v>11</v>
      </c>
      <c r="G302" s="252">
        <v>13</v>
      </c>
      <c r="H302" s="245" t="s">
        <v>12</v>
      </c>
    </row>
    <row r="303" s="245" customFormat="1" spans="1:8">
      <c r="A303" s="102"/>
      <c r="B303" s="100" t="s">
        <v>9</v>
      </c>
      <c r="C303" s="104"/>
      <c r="D303" s="102"/>
      <c r="E303" s="102">
        <v>20</v>
      </c>
      <c r="F303" s="103" t="s">
        <v>13</v>
      </c>
      <c r="G303" s="252">
        <v>29</v>
      </c>
      <c r="H303" s="245" t="s">
        <v>12</v>
      </c>
    </row>
    <row r="304" s="245" customFormat="1" spans="1:8">
      <c r="A304" s="102"/>
      <c r="B304" s="100" t="s">
        <v>9</v>
      </c>
      <c r="C304" s="104"/>
      <c r="D304" s="102"/>
      <c r="E304" s="102">
        <v>30</v>
      </c>
      <c r="F304" s="103" t="s">
        <v>11</v>
      </c>
      <c r="G304" s="252">
        <v>15</v>
      </c>
      <c r="H304" s="245" t="s">
        <v>12</v>
      </c>
    </row>
    <row r="305" s="245" customFormat="1" spans="1:8">
      <c r="A305" s="102"/>
      <c r="B305" s="100" t="s">
        <v>9</v>
      </c>
      <c r="C305" s="104"/>
      <c r="D305" s="102"/>
      <c r="E305" s="102">
        <v>30</v>
      </c>
      <c r="F305" s="103" t="s">
        <v>13</v>
      </c>
      <c r="G305" s="252">
        <v>25</v>
      </c>
      <c r="H305" s="245" t="s">
        <v>12</v>
      </c>
    </row>
    <row r="306" s="245" customFormat="1" spans="1:8">
      <c r="A306" s="102"/>
      <c r="B306" s="100" t="s">
        <v>14</v>
      </c>
      <c r="C306" s="104"/>
      <c r="D306" s="102"/>
      <c r="E306" s="102">
        <v>40</v>
      </c>
      <c r="F306" s="103" t="s">
        <v>11</v>
      </c>
      <c r="G306" s="252">
        <v>9</v>
      </c>
      <c r="H306" s="245" t="s">
        <v>37</v>
      </c>
    </row>
    <row r="307" s="245" customFormat="1" spans="1:8">
      <c r="A307" s="102"/>
      <c r="B307" s="100" t="s">
        <v>14</v>
      </c>
      <c r="C307" s="104"/>
      <c r="D307" s="102"/>
      <c r="E307" s="102">
        <v>40</v>
      </c>
      <c r="F307" s="103" t="s">
        <v>13</v>
      </c>
      <c r="G307" s="252">
        <v>10</v>
      </c>
      <c r="H307" s="245" t="s">
        <v>37</v>
      </c>
    </row>
    <row r="308" s="245" customFormat="1" spans="1:8">
      <c r="A308" s="102"/>
      <c r="B308" s="100" t="s">
        <v>14</v>
      </c>
      <c r="C308" s="104"/>
      <c r="D308" s="102"/>
      <c r="E308" s="102">
        <v>50</v>
      </c>
      <c r="F308" s="103" t="s">
        <v>13</v>
      </c>
      <c r="G308" s="252">
        <v>12</v>
      </c>
      <c r="H308" s="245" t="s">
        <v>37</v>
      </c>
    </row>
    <row r="309" s="245" customFormat="1" spans="1:8">
      <c r="A309" s="102"/>
      <c r="B309" s="100" t="s">
        <v>14</v>
      </c>
      <c r="C309" s="104"/>
      <c r="D309" s="102"/>
      <c r="E309" s="102">
        <v>50</v>
      </c>
      <c r="F309" s="103" t="s">
        <v>11</v>
      </c>
      <c r="G309" s="252">
        <v>7</v>
      </c>
      <c r="H309" s="245" t="s">
        <v>37</v>
      </c>
    </row>
    <row r="310" s="245" customFormat="1" spans="1:8">
      <c r="A310" s="102"/>
      <c r="B310" s="100" t="s">
        <v>16</v>
      </c>
      <c r="C310" s="104"/>
      <c r="D310" s="102"/>
      <c r="E310" s="102">
        <v>55</v>
      </c>
      <c r="F310" s="103" t="s">
        <v>13</v>
      </c>
      <c r="G310" s="252"/>
      <c r="H310" s="245" t="s">
        <v>38</v>
      </c>
    </row>
    <row r="311" s="245" customFormat="1" spans="1:8">
      <c r="A311" s="102"/>
      <c r="B311" s="100" t="s">
        <v>16</v>
      </c>
      <c r="C311" s="104"/>
      <c r="D311" s="102"/>
      <c r="E311" s="102">
        <v>55</v>
      </c>
      <c r="F311" s="103" t="s">
        <v>11</v>
      </c>
      <c r="G311" s="252"/>
      <c r="H311" s="245" t="s">
        <v>38</v>
      </c>
    </row>
    <row r="312" s="245" customFormat="1" spans="1:8">
      <c r="A312" s="102"/>
      <c r="B312" s="100" t="s">
        <v>16</v>
      </c>
      <c r="C312" s="104"/>
      <c r="D312" s="102"/>
      <c r="E312" s="102">
        <v>65</v>
      </c>
      <c r="F312" s="103" t="s">
        <v>11</v>
      </c>
      <c r="G312" s="252"/>
      <c r="H312" s="245" t="s">
        <v>38</v>
      </c>
    </row>
    <row r="313" s="245" customFormat="1" spans="1:8">
      <c r="A313" s="102"/>
      <c r="B313" s="100" t="s">
        <v>16</v>
      </c>
      <c r="C313" s="104"/>
      <c r="D313" s="102"/>
      <c r="E313" s="102">
        <v>65</v>
      </c>
      <c r="F313" s="103" t="s">
        <v>13</v>
      </c>
      <c r="G313" s="252">
        <v>9</v>
      </c>
      <c r="H313" s="245" t="s">
        <v>38</v>
      </c>
    </row>
    <row r="314" s="245" customFormat="1" spans="1:8">
      <c r="A314" s="102"/>
      <c r="B314" s="102" t="s">
        <v>18</v>
      </c>
      <c r="C314" s="104"/>
      <c r="D314" s="102"/>
      <c r="E314" s="102">
        <v>70</v>
      </c>
      <c r="F314" s="103" t="s">
        <v>13</v>
      </c>
      <c r="G314" s="252"/>
      <c r="H314" s="245" t="s">
        <v>39</v>
      </c>
    </row>
    <row r="315" s="245" customFormat="1" spans="1:8">
      <c r="A315" s="102"/>
      <c r="B315" s="102" t="s">
        <v>18</v>
      </c>
      <c r="C315" s="104"/>
      <c r="D315" s="102"/>
      <c r="E315" s="102">
        <v>70</v>
      </c>
      <c r="F315" s="103" t="s">
        <v>11</v>
      </c>
      <c r="G315" s="252"/>
      <c r="H315" s="245" t="s">
        <v>39</v>
      </c>
    </row>
    <row r="316" s="245" customFormat="1" spans="1:8">
      <c r="A316" s="102"/>
      <c r="B316" s="102" t="s">
        <v>18</v>
      </c>
      <c r="C316" s="104"/>
      <c r="D316" s="102"/>
      <c r="E316" s="102">
        <v>77</v>
      </c>
      <c r="F316" s="103" t="s">
        <v>11</v>
      </c>
      <c r="G316" s="252"/>
      <c r="H316" s="245" t="s">
        <v>39</v>
      </c>
    </row>
    <row r="317" s="245" customFormat="1" spans="1:8">
      <c r="A317" s="102"/>
      <c r="B317" s="102" t="s">
        <v>18</v>
      </c>
      <c r="C317" s="104"/>
      <c r="D317" s="102"/>
      <c r="E317" s="102">
        <v>87</v>
      </c>
      <c r="F317" s="103" t="s">
        <v>13</v>
      </c>
      <c r="G317" s="252"/>
      <c r="H317" s="245" t="s">
        <v>39</v>
      </c>
    </row>
    <row r="318" s="245" customFormat="1" spans="1:8">
      <c r="A318" s="102"/>
      <c r="B318" s="102" t="s">
        <v>18</v>
      </c>
      <c r="C318" s="104"/>
      <c r="D318" s="102"/>
      <c r="E318" s="102">
        <v>95</v>
      </c>
      <c r="F318" s="103" t="s">
        <v>13</v>
      </c>
      <c r="G318" s="252">
        <v>1</v>
      </c>
      <c r="H318" s="245" t="s">
        <v>39</v>
      </c>
    </row>
    <row r="319" s="245" customFormat="1" spans="1:8">
      <c r="A319" s="102"/>
      <c r="B319" s="102" t="s">
        <v>18</v>
      </c>
      <c r="C319" s="104"/>
      <c r="D319" s="102"/>
      <c r="E319" s="102">
        <v>102</v>
      </c>
      <c r="F319" s="103" t="s">
        <v>13</v>
      </c>
      <c r="G319" s="252">
        <v>3</v>
      </c>
      <c r="H319" s="245" t="s">
        <v>39</v>
      </c>
    </row>
    <row r="320" s="245" customFormat="1" spans="1:8">
      <c r="A320" s="102"/>
      <c r="B320" s="102" t="s">
        <v>18</v>
      </c>
      <c r="C320" s="105"/>
      <c r="D320" s="102"/>
      <c r="E320" s="102">
        <v>100</v>
      </c>
      <c r="F320" s="103" t="s">
        <v>11</v>
      </c>
      <c r="G320" s="252">
        <v>5</v>
      </c>
      <c r="H320" s="245" t="s">
        <v>39</v>
      </c>
    </row>
    <row r="321" s="245" customFormat="1" spans="1:8">
      <c r="A321" s="111" t="s">
        <v>40</v>
      </c>
      <c r="B321" s="108" t="s">
        <v>16</v>
      </c>
      <c r="C321" s="109" t="str">
        <f>_xlfn.DISPIMG("ID_52836248FED145E99104F6C955787D7D",1)</f>
        <v>=DISPIMG("ID_52836248FED145E99104F6C955787D7D",1)</v>
      </c>
      <c r="D321" s="109" t="s">
        <v>20</v>
      </c>
      <c r="E321" s="108">
        <v>55</v>
      </c>
      <c r="F321" s="110" t="s">
        <v>13</v>
      </c>
      <c r="G321" s="252"/>
      <c r="H321" s="245" t="s">
        <v>38</v>
      </c>
    </row>
    <row r="322" s="245" customFormat="1" spans="1:8">
      <c r="A322" s="111"/>
      <c r="B322" s="108" t="s">
        <v>16</v>
      </c>
      <c r="C322" s="111"/>
      <c r="D322" s="111"/>
      <c r="E322" s="108">
        <v>55</v>
      </c>
      <c r="F322" s="110" t="s">
        <v>11</v>
      </c>
      <c r="G322" s="252"/>
      <c r="H322" s="245" t="s">
        <v>38</v>
      </c>
    </row>
    <row r="323" s="245" customFormat="1" spans="1:8">
      <c r="A323" s="111"/>
      <c r="B323" s="108" t="s">
        <v>16</v>
      </c>
      <c r="C323" s="111"/>
      <c r="D323" s="111"/>
      <c r="E323" s="108">
        <v>65</v>
      </c>
      <c r="F323" s="110" t="s">
        <v>13</v>
      </c>
      <c r="G323" s="252">
        <v>56</v>
      </c>
      <c r="H323" s="245" t="s">
        <v>38</v>
      </c>
    </row>
    <row r="324" s="245" customFormat="1" spans="1:8">
      <c r="A324" s="111"/>
      <c r="B324" s="108" t="s">
        <v>16</v>
      </c>
      <c r="C324" s="111"/>
      <c r="D324" s="111"/>
      <c r="E324" s="108">
        <v>65</v>
      </c>
      <c r="F324" s="110" t="s">
        <v>11</v>
      </c>
      <c r="G324" s="252">
        <v>17</v>
      </c>
      <c r="H324" s="245" t="s">
        <v>38</v>
      </c>
    </row>
    <row r="325" s="245" customFormat="1" spans="1:8">
      <c r="A325" s="111"/>
      <c r="B325" s="108" t="s">
        <v>18</v>
      </c>
      <c r="C325" s="111"/>
      <c r="D325" s="111"/>
      <c r="E325" s="108">
        <v>70</v>
      </c>
      <c r="F325" s="110" t="s">
        <v>13</v>
      </c>
      <c r="G325" s="252">
        <v>63</v>
      </c>
      <c r="H325" s="245" t="s">
        <v>19</v>
      </c>
    </row>
    <row r="326" s="245" customFormat="1" spans="1:8">
      <c r="A326" s="111"/>
      <c r="B326" s="108" t="s">
        <v>18</v>
      </c>
      <c r="C326" s="111"/>
      <c r="D326" s="111"/>
      <c r="E326" s="108">
        <v>70</v>
      </c>
      <c r="F326" s="110" t="s">
        <v>11</v>
      </c>
      <c r="G326" s="252">
        <v>26</v>
      </c>
      <c r="H326" s="245" t="s">
        <v>19</v>
      </c>
    </row>
    <row r="327" s="245" customFormat="1" spans="1:8">
      <c r="A327" s="111"/>
      <c r="B327" s="108" t="s">
        <v>18</v>
      </c>
      <c r="C327" s="111"/>
      <c r="D327" s="111"/>
      <c r="E327" s="108">
        <v>77</v>
      </c>
      <c r="F327" s="110" t="s">
        <v>13</v>
      </c>
      <c r="G327" s="252"/>
      <c r="H327" s="245" t="s">
        <v>41</v>
      </c>
    </row>
    <row r="328" s="245" customFormat="1" spans="1:9">
      <c r="A328" s="111"/>
      <c r="B328" s="108" t="s">
        <v>18</v>
      </c>
      <c r="C328" s="111"/>
      <c r="D328" s="111"/>
      <c r="E328" s="108">
        <v>77</v>
      </c>
      <c r="F328" s="110" t="s">
        <v>11</v>
      </c>
      <c r="G328" s="252"/>
      <c r="H328" s="245" t="s">
        <v>41</v>
      </c>
      <c r="I328" s="255"/>
    </row>
    <row r="329" s="245" customFormat="1" spans="1:8">
      <c r="A329" s="111"/>
      <c r="B329" s="108" t="s">
        <v>18</v>
      </c>
      <c r="C329" s="111"/>
      <c r="D329" s="111"/>
      <c r="E329" s="108">
        <v>87</v>
      </c>
      <c r="F329" s="110" t="s">
        <v>13</v>
      </c>
      <c r="G329" s="252">
        <v>23</v>
      </c>
      <c r="H329" s="245" t="s">
        <v>41</v>
      </c>
    </row>
    <row r="330" s="245" customFormat="1" spans="1:8">
      <c r="A330" s="111"/>
      <c r="B330" s="108" t="s">
        <v>18</v>
      </c>
      <c r="C330" s="111"/>
      <c r="D330" s="111"/>
      <c r="E330" s="108">
        <v>87</v>
      </c>
      <c r="F330" s="110" t="s">
        <v>11</v>
      </c>
      <c r="G330" s="252"/>
      <c r="H330" s="245" t="s">
        <v>41</v>
      </c>
    </row>
    <row r="331" s="245" customFormat="1" spans="1:8">
      <c r="A331" s="111"/>
      <c r="B331" s="108" t="s">
        <v>18</v>
      </c>
      <c r="C331" s="111"/>
      <c r="D331" s="111"/>
      <c r="E331" s="108">
        <v>95</v>
      </c>
      <c r="F331" s="110" t="s">
        <v>13</v>
      </c>
      <c r="G331" s="252"/>
      <c r="H331" s="245" t="s">
        <v>41</v>
      </c>
    </row>
    <row r="332" s="245" customFormat="1" spans="1:8">
      <c r="A332" s="111"/>
      <c r="B332" s="108" t="s">
        <v>18</v>
      </c>
      <c r="C332" s="111"/>
      <c r="D332" s="111"/>
      <c r="E332" s="108">
        <v>102</v>
      </c>
      <c r="F332" s="110" t="s">
        <v>13</v>
      </c>
      <c r="G332" s="252">
        <v>10</v>
      </c>
      <c r="H332" s="245" t="s">
        <v>41</v>
      </c>
    </row>
    <row r="333" s="245" customFormat="1" spans="1:8">
      <c r="A333" s="111"/>
      <c r="B333" s="108" t="s">
        <v>18</v>
      </c>
      <c r="C333" s="111"/>
      <c r="D333" s="112"/>
      <c r="E333" s="108">
        <v>102</v>
      </c>
      <c r="F333" s="110" t="s">
        <v>11</v>
      </c>
      <c r="G333" s="252">
        <v>2</v>
      </c>
      <c r="H333" s="245" t="s">
        <v>41</v>
      </c>
    </row>
    <row r="334" s="245" customFormat="1" spans="1:8">
      <c r="A334" s="111"/>
      <c r="B334" s="108" t="s">
        <v>16</v>
      </c>
      <c r="C334" s="111"/>
      <c r="D334" s="111" t="s">
        <v>10</v>
      </c>
      <c r="E334" s="108">
        <v>55</v>
      </c>
      <c r="F334" s="110" t="s">
        <v>13</v>
      </c>
      <c r="G334" s="252">
        <v>49</v>
      </c>
      <c r="H334" s="245" t="s">
        <v>38</v>
      </c>
    </row>
    <row r="335" s="245" customFormat="1" spans="1:8">
      <c r="A335" s="111"/>
      <c r="B335" s="108" t="s">
        <v>16</v>
      </c>
      <c r="C335" s="111"/>
      <c r="D335" s="111"/>
      <c r="E335" s="108">
        <v>55</v>
      </c>
      <c r="F335" s="110" t="s">
        <v>11</v>
      </c>
      <c r="G335" s="252">
        <v>5</v>
      </c>
      <c r="H335" s="245" t="s">
        <v>38</v>
      </c>
    </row>
    <row r="336" s="245" customFormat="1" spans="1:8">
      <c r="A336" s="111"/>
      <c r="B336" s="108" t="s">
        <v>16</v>
      </c>
      <c r="C336" s="111"/>
      <c r="D336" s="111"/>
      <c r="E336" s="108">
        <v>65</v>
      </c>
      <c r="F336" s="110" t="s">
        <v>11</v>
      </c>
      <c r="G336" s="252">
        <v>6</v>
      </c>
      <c r="H336" s="245" t="s">
        <v>38</v>
      </c>
    </row>
    <row r="337" s="245" customFormat="1" spans="1:8">
      <c r="A337" s="111"/>
      <c r="B337" s="108" t="s">
        <v>16</v>
      </c>
      <c r="C337" s="111"/>
      <c r="D337" s="111"/>
      <c r="E337" s="108">
        <v>65</v>
      </c>
      <c r="F337" s="110" t="s">
        <v>13</v>
      </c>
      <c r="G337" s="252">
        <v>27</v>
      </c>
      <c r="H337" s="245" t="s">
        <v>38</v>
      </c>
    </row>
    <row r="338" s="245" customFormat="1" spans="1:8">
      <c r="A338" s="111"/>
      <c r="B338" s="108" t="s">
        <v>18</v>
      </c>
      <c r="C338" s="111"/>
      <c r="D338" s="111"/>
      <c r="E338" s="108">
        <v>70</v>
      </c>
      <c r="F338" s="110" t="s">
        <v>13</v>
      </c>
      <c r="G338" s="252">
        <v>21</v>
      </c>
      <c r="H338" s="245" t="s">
        <v>19</v>
      </c>
    </row>
    <row r="339" s="245" customFormat="1" spans="1:8">
      <c r="A339" s="111"/>
      <c r="B339" s="108" t="s">
        <v>18</v>
      </c>
      <c r="C339" s="111"/>
      <c r="D339" s="111"/>
      <c r="E339" s="108">
        <v>70</v>
      </c>
      <c r="F339" s="110" t="s">
        <v>11</v>
      </c>
      <c r="G339" s="252"/>
      <c r="H339" s="245" t="s">
        <v>19</v>
      </c>
    </row>
    <row r="340" s="245" customFormat="1" spans="1:8">
      <c r="A340" s="111"/>
      <c r="B340" s="108" t="s">
        <v>18</v>
      </c>
      <c r="C340" s="111"/>
      <c r="D340" s="111"/>
      <c r="E340" s="108">
        <v>77</v>
      </c>
      <c r="F340" s="110" t="s">
        <v>11</v>
      </c>
      <c r="G340" s="252"/>
      <c r="H340" s="245" t="s">
        <v>41</v>
      </c>
    </row>
    <row r="341" s="245" customFormat="1" spans="1:8">
      <c r="A341" s="111"/>
      <c r="B341" s="108" t="s">
        <v>18</v>
      </c>
      <c r="C341" s="111"/>
      <c r="D341" s="111"/>
      <c r="E341" s="108">
        <v>77</v>
      </c>
      <c r="F341" s="110" t="s">
        <v>13</v>
      </c>
      <c r="G341" s="252"/>
      <c r="H341" s="245" t="s">
        <v>41</v>
      </c>
    </row>
    <row r="342" s="245" customFormat="1" spans="1:8">
      <c r="A342" s="111"/>
      <c r="B342" s="108" t="s">
        <v>18</v>
      </c>
      <c r="C342" s="111"/>
      <c r="D342" s="111"/>
      <c r="E342" s="108">
        <v>87</v>
      </c>
      <c r="F342" s="110" t="s">
        <v>11</v>
      </c>
      <c r="G342" s="252">
        <v>2</v>
      </c>
      <c r="H342" s="245" t="s">
        <v>41</v>
      </c>
    </row>
    <row r="343" s="245" customFormat="1" spans="1:8">
      <c r="A343" s="111"/>
      <c r="B343" s="108" t="s">
        <v>18</v>
      </c>
      <c r="C343" s="111"/>
      <c r="D343" s="111"/>
      <c r="E343" s="108">
        <v>87</v>
      </c>
      <c r="F343" s="110" t="s">
        <v>13</v>
      </c>
      <c r="G343" s="252">
        <v>1</v>
      </c>
      <c r="H343" s="245" t="s">
        <v>41</v>
      </c>
    </row>
    <row r="344" s="245" customFormat="1" spans="1:8">
      <c r="A344" s="111"/>
      <c r="B344" s="108" t="s">
        <v>18</v>
      </c>
      <c r="C344" s="111"/>
      <c r="D344" s="111"/>
      <c r="E344" s="108">
        <v>102</v>
      </c>
      <c r="F344" s="110" t="s">
        <v>13</v>
      </c>
      <c r="G344" s="252">
        <v>3</v>
      </c>
      <c r="H344" s="245" t="s">
        <v>41</v>
      </c>
    </row>
    <row r="345" s="245" customFormat="1" spans="1:8">
      <c r="A345" s="112"/>
      <c r="B345" s="108" t="s">
        <v>18</v>
      </c>
      <c r="C345" s="112"/>
      <c r="D345" s="112"/>
      <c r="E345" s="108">
        <v>102</v>
      </c>
      <c r="F345" s="110" t="s">
        <v>11</v>
      </c>
      <c r="G345" s="252">
        <v>3</v>
      </c>
      <c r="H345" s="245" t="s">
        <v>41</v>
      </c>
    </row>
    <row r="346" s="245" customFormat="1" spans="1:7">
      <c r="A346" s="253"/>
      <c r="B346" s="89"/>
      <c r="C346" s="253"/>
      <c r="D346" s="253"/>
      <c r="E346" s="253"/>
      <c r="F346" s="254"/>
      <c r="G346" s="252"/>
    </row>
    <row r="347" s="245" customFormat="1" spans="1:7">
      <c r="A347" s="115" t="s">
        <v>42</v>
      </c>
      <c r="B347" s="115" t="s">
        <v>14</v>
      </c>
      <c r="C347" s="116" t="str">
        <f>_xlfn.DISPIMG("ID_AAAAA0D157804108AC1F7FBA9C1E86E7",1)</f>
        <v>=DISPIMG("ID_AAAAA0D157804108AC1F7FBA9C1E86E7",1)</v>
      </c>
      <c r="D347" s="115" t="s">
        <v>43</v>
      </c>
      <c r="E347" s="115">
        <v>55</v>
      </c>
      <c r="F347" s="117" t="s">
        <v>11</v>
      </c>
      <c r="G347" s="252"/>
    </row>
    <row r="348" s="245" customFormat="1" spans="1:8">
      <c r="A348" s="115"/>
      <c r="B348" s="115" t="s">
        <v>18</v>
      </c>
      <c r="C348" s="118"/>
      <c r="D348" s="116" t="s">
        <v>28</v>
      </c>
      <c r="E348" s="115">
        <v>85</v>
      </c>
      <c r="F348" s="117" t="s">
        <v>13</v>
      </c>
      <c r="G348" s="252">
        <v>4</v>
      </c>
      <c r="H348" s="245" t="s">
        <v>44</v>
      </c>
    </row>
    <row r="349" s="245" customFormat="1" spans="1:8">
      <c r="A349" s="115"/>
      <c r="B349" s="115" t="s">
        <v>18</v>
      </c>
      <c r="C349" s="118"/>
      <c r="D349" s="118"/>
      <c r="E349" s="115">
        <v>85</v>
      </c>
      <c r="F349" s="117" t="s">
        <v>13</v>
      </c>
      <c r="G349" s="252">
        <v>3</v>
      </c>
      <c r="H349" s="245" t="s">
        <v>45</v>
      </c>
    </row>
    <row r="350" s="245" customFormat="1" spans="1:8">
      <c r="A350" s="115"/>
      <c r="B350" s="115" t="s">
        <v>18</v>
      </c>
      <c r="C350" s="119"/>
      <c r="D350" s="119"/>
      <c r="E350" s="115">
        <v>95</v>
      </c>
      <c r="F350" s="117" t="s">
        <v>13</v>
      </c>
      <c r="G350" s="252">
        <v>28</v>
      </c>
      <c r="H350" s="245" t="s">
        <v>45</v>
      </c>
    </row>
    <row r="351" s="245" customFormat="1" spans="1:7">
      <c r="A351" s="253"/>
      <c r="B351" s="253"/>
      <c r="C351" s="253"/>
      <c r="D351" s="253"/>
      <c r="E351" s="253"/>
      <c r="F351" s="254"/>
      <c r="G351" s="252"/>
    </row>
    <row r="352" s="245" customFormat="1" spans="1:8">
      <c r="A352" s="121" t="s">
        <v>46</v>
      </c>
      <c r="B352" s="121" t="s">
        <v>16</v>
      </c>
      <c r="C352" s="122" t="str">
        <f>_xlfn.DISPIMG("ID_1EFD52A55AAA48F7BF312999CD9DC4AC",1)</f>
        <v>=DISPIMG("ID_1EFD52A55AAA48F7BF312999CD9DC4AC",1)</v>
      </c>
      <c r="D352" s="121" t="s">
        <v>20</v>
      </c>
      <c r="E352" s="121">
        <v>55</v>
      </c>
      <c r="F352" s="123" t="s">
        <v>13</v>
      </c>
      <c r="G352" s="252"/>
      <c r="H352" s="245" t="s">
        <v>38</v>
      </c>
    </row>
    <row r="353" s="245" customFormat="1" spans="1:8">
      <c r="A353" s="121"/>
      <c r="B353" s="121" t="s">
        <v>16</v>
      </c>
      <c r="C353" s="124"/>
      <c r="D353" s="121"/>
      <c r="E353" s="121">
        <v>55</v>
      </c>
      <c r="F353" s="123" t="s">
        <v>11</v>
      </c>
      <c r="G353" s="252"/>
      <c r="H353" s="245" t="s">
        <v>38</v>
      </c>
    </row>
    <row r="354" s="245" customFormat="1" spans="1:8">
      <c r="A354" s="121"/>
      <c r="B354" s="121" t="s">
        <v>16</v>
      </c>
      <c r="C354" s="124"/>
      <c r="D354" s="121"/>
      <c r="E354" s="121">
        <v>65</v>
      </c>
      <c r="F354" s="123" t="s">
        <v>13</v>
      </c>
      <c r="G354" s="252">
        <v>10</v>
      </c>
      <c r="H354" s="245" t="s">
        <v>38</v>
      </c>
    </row>
    <row r="355" s="245" customFormat="1" spans="1:8">
      <c r="A355" s="121"/>
      <c r="B355" s="121" t="s">
        <v>16</v>
      </c>
      <c r="C355" s="124"/>
      <c r="D355" s="121"/>
      <c r="E355" s="121">
        <v>65</v>
      </c>
      <c r="F355" s="123" t="s">
        <v>11</v>
      </c>
      <c r="G355" s="252">
        <v>2</v>
      </c>
      <c r="H355" s="245" t="s">
        <v>38</v>
      </c>
    </row>
    <row r="356" s="245" customFormat="1" spans="1:8">
      <c r="A356" s="121"/>
      <c r="B356" s="121" t="s">
        <v>18</v>
      </c>
      <c r="C356" s="124"/>
      <c r="D356" s="121"/>
      <c r="E356" s="121">
        <v>70</v>
      </c>
      <c r="F356" s="123" t="s">
        <v>13</v>
      </c>
      <c r="G356" s="252">
        <v>12</v>
      </c>
      <c r="H356" s="245" t="s">
        <v>44</v>
      </c>
    </row>
    <row r="357" s="245" customFormat="1" spans="1:8">
      <c r="A357" s="121"/>
      <c r="B357" s="121" t="s">
        <v>18</v>
      </c>
      <c r="C357" s="124"/>
      <c r="D357" s="121"/>
      <c r="E357" s="121">
        <v>70</v>
      </c>
      <c r="F357" s="123" t="s">
        <v>11</v>
      </c>
      <c r="G357" s="252"/>
      <c r="H357" s="245" t="s">
        <v>44</v>
      </c>
    </row>
    <row r="358" s="245" customFormat="1" spans="1:8">
      <c r="A358" s="121"/>
      <c r="B358" s="121" t="s">
        <v>18</v>
      </c>
      <c r="C358" s="124"/>
      <c r="D358" s="121"/>
      <c r="E358" s="121">
        <v>75</v>
      </c>
      <c r="F358" s="123" t="s">
        <v>11</v>
      </c>
      <c r="G358" s="252"/>
      <c r="H358" s="245" t="s">
        <v>44</v>
      </c>
    </row>
    <row r="359" s="245" customFormat="1" spans="1:8">
      <c r="A359" s="121"/>
      <c r="B359" s="121" t="s">
        <v>18</v>
      </c>
      <c r="C359" s="124"/>
      <c r="D359" s="121"/>
      <c r="E359" s="121">
        <v>75</v>
      </c>
      <c r="F359" s="123" t="s">
        <v>13</v>
      </c>
      <c r="G359" s="252">
        <v>1</v>
      </c>
      <c r="H359" s="245" t="s">
        <v>44</v>
      </c>
    </row>
    <row r="360" s="245" customFormat="1" spans="1:8">
      <c r="A360" s="121"/>
      <c r="B360" s="121" t="s">
        <v>18</v>
      </c>
      <c r="C360" s="124"/>
      <c r="D360" s="121"/>
      <c r="E360" s="121">
        <v>80</v>
      </c>
      <c r="F360" s="123" t="s">
        <v>11</v>
      </c>
      <c r="G360" s="252"/>
      <c r="H360" s="245" t="s">
        <v>44</v>
      </c>
    </row>
    <row r="361" s="245" customFormat="1" spans="1:8">
      <c r="A361" s="121"/>
      <c r="B361" s="121" t="s">
        <v>18</v>
      </c>
      <c r="C361" s="124"/>
      <c r="D361" s="121"/>
      <c r="E361" s="121">
        <v>80</v>
      </c>
      <c r="F361" s="123" t="s">
        <v>13</v>
      </c>
      <c r="G361" s="252">
        <v>26</v>
      </c>
      <c r="H361" s="245" t="s">
        <v>44</v>
      </c>
    </row>
    <row r="362" s="245" customFormat="1" spans="1:8">
      <c r="A362" s="121"/>
      <c r="B362" s="121" t="s">
        <v>18</v>
      </c>
      <c r="C362" s="124"/>
      <c r="D362" s="121"/>
      <c r="E362" s="121">
        <v>85</v>
      </c>
      <c r="F362" s="123" t="s">
        <v>13</v>
      </c>
      <c r="G362" s="252">
        <v>5</v>
      </c>
      <c r="H362" s="245" t="s">
        <v>44</v>
      </c>
    </row>
    <row r="363" s="245" customFormat="1" spans="1:8">
      <c r="A363" s="121"/>
      <c r="B363" s="121" t="s">
        <v>18</v>
      </c>
      <c r="C363" s="124"/>
      <c r="D363" s="121"/>
      <c r="E363" s="121">
        <v>85</v>
      </c>
      <c r="F363" s="123" t="s">
        <v>11</v>
      </c>
      <c r="G363" s="252"/>
      <c r="H363" s="245" t="s">
        <v>44</v>
      </c>
    </row>
    <row r="364" s="245" customFormat="1" spans="1:8">
      <c r="A364" s="121"/>
      <c r="B364" s="121" t="s">
        <v>18</v>
      </c>
      <c r="C364" s="124"/>
      <c r="D364" s="121"/>
      <c r="E364" s="121">
        <v>95</v>
      </c>
      <c r="F364" s="123" t="s">
        <v>13</v>
      </c>
      <c r="G364" s="252">
        <v>2</v>
      </c>
      <c r="H364" s="245" t="s">
        <v>32</v>
      </c>
    </row>
    <row r="365" s="245" customFormat="1" spans="1:8">
      <c r="A365" s="121"/>
      <c r="B365" s="121" t="s">
        <v>18</v>
      </c>
      <c r="C365" s="124"/>
      <c r="D365" s="121"/>
      <c r="E365" s="121">
        <v>95</v>
      </c>
      <c r="F365" s="123" t="s">
        <v>13</v>
      </c>
      <c r="G365" s="252">
        <v>2</v>
      </c>
      <c r="H365" s="245" t="s">
        <v>45</v>
      </c>
    </row>
    <row r="366" s="245" customFormat="1" spans="1:8">
      <c r="A366" s="121"/>
      <c r="B366" s="121" t="s">
        <v>18</v>
      </c>
      <c r="C366" s="124"/>
      <c r="D366" s="121"/>
      <c r="E366" s="121">
        <v>95</v>
      </c>
      <c r="F366" s="123" t="s">
        <v>11</v>
      </c>
      <c r="G366" s="252">
        <v>1</v>
      </c>
      <c r="H366" s="245" t="s">
        <v>32</v>
      </c>
    </row>
    <row r="367" s="245" customFormat="1" spans="1:8">
      <c r="A367" s="121"/>
      <c r="B367" s="121" t="s">
        <v>16</v>
      </c>
      <c r="C367" s="124"/>
      <c r="D367" s="121" t="s">
        <v>43</v>
      </c>
      <c r="E367" s="121">
        <v>55</v>
      </c>
      <c r="F367" s="123" t="s">
        <v>13</v>
      </c>
      <c r="G367" s="252">
        <v>27</v>
      </c>
      <c r="H367" s="245" t="s">
        <v>38</v>
      </c>
    </row>
    <row r="368" s="245" customFormat="1" spans="1:8">
      <c r="A368" s="121"/>
      <c r="B368" s="121" t="s">
        <v>16</v>
      </c>
      <c r="C368" s="124"/>
      <c r="D368" s="121"/>
      <c r="E368" s="121">
        <v>55</v>
      </c>
      <c r="F368" s="123" t="s">
        <v>11</v>
      </c>
      <c r="G368" s="252"/>
      <c r="H368" s="245" t="s">
        <v>38</v>
      </c>
    </row>
    <row r="369" s="245" customFormat="1" spans="1:8">
      <c r="A369" s="121"/>
      <c r="B369" s="121" t="s">
        <v>16</v>
      </c>
      <c r="C369" s="124"/>
      <c r="D369" s="121"/>
      <c r="E369" s="121">
        <v>65</v>
      </c>
      <c r="F369" s="123" t="s">
        <v>13</v>
      </c>
      <c r="G369" s="252">
        <v>26</v>
      </c>
      <c r="H369" s="245" t="s">
        <v>38</v>
      </c>
    </row>
    <row r="370" s="245" customFormat="1" spans="1:8">
      <c r="A370" s="121"/>
      <c r="B370" s="121" t="s">
        <v>16</v>
      </c>
      <c r="C370" s="124"/>
      <c r="D370" s="121"/>
      <c r="E370" s="121">
        <v>65</v>
      </c>
      <c r="F370" s="123" t="s">
        <v>11</v>
      </c>
      <c r="G370" s="252"/>
      <c r="H370" s="245" t="s">
        <v>38</v>
      </c>
    </row>
    <row r="371" s="245" customFormat="1" spans="1:8">
      <c r="A371" s="121"/>
      <c r="B371" s="121" t="s">
        <v>18</v>
      </c>
      <c r="C371" s="124"/>
      <c r="D371" s="121"/>
      <c r="E371" s="121">
        <v>70</v>
      </c>
      <c r="F371" s="123" t="s">
        <v>13</v>
      </c>
      <c r="G371" s="252">
        <v>7</v>
      </c>
      <c r="H371" s="245" t="s">
        <v>44</v>
      </c>
    </row>
    <row r="372" s="245" customFormat="1" spans="1:8">
      <c r="A372" s="121"/>
      <c r="B372" s="121" t="s">
        <v>18</v>
      </c>
      <c r="C372" s="124"/>
      <c r="D372" s="121"/>
      <c r="E372" s="121">
        <v>95</v>
      </c>
      <c r="F372" s="123" t="s">
        <v>13</v>
      </c>
      <c r="G372" s="252">
        <v>3</v>
      </c>
      <c r="H372" s="245" t="s">
        <v>45</v>
      </c>
    </row>
    <row r="373" s="245" customFormat="1" spans="1:7">
      <c r="A373" s="253"/>
      <c r="B373" s="253"/>
      <c r="C373" s="253"/>
      <c r="D373" s="253"/>
      <c r="E373" s="253"/>
      <c r="F373" s="254"/>
      <c r="G373" s="252"/>
    </row>
    <row r="374" s="245" customFormat="1" spans="1:8">
      <c r="A374" s="128" t="s">
        <v>47</v>
      </c>
      <c r="B374" s="126" t="s">
        <v>16</v>
      </c>
      <c r="C374" s="127" t="str">
        <f>_xlfn.DISPIMG("ID_3444BCBFF4AB4D6FB3E1122076F2909C",1)</f>
        <v>=DISPIMG("ID_3444BCBFF4AB4D6FB3E1122076F2909C",1)</v>
      </c>
      <c r="D374" s="128" t="s">
        <v>20</v>
      </c>
      <c r="E374" s="128">
        <v>55</v>
      </c>
      <c r="F374" s="129" t="s">
        <v>13</v>
      </c>
      <c r="G374" s="252">
        <v>80</v>
      </c>
      <c r="H374" s="245" t="s">
        <v>38</v>
      </c>
    </row>
    <row r="375" s="245" customFormat="1" spans="1:8">
      <c r="A375" s="128"/>
      <c r="B375" s="126" t="s">
        <v>16</v>
      </c>
      <c r="C375" s="130"/>
      <c r="D375" s="128"/>
      <c r="E375" s="128">
        <v>55</v>
      </c>
      <c r="F375" s="129" t="s">
        <v>11</v>
      </c>
      <c r="G375" s="252"/>
      <c r="H375" s="245" t="s">
        <v>38</v>
      </c>
    </row>
    <row r="376" s="245" customFormat="1" spans="1:8">
      <c r="A376" s="128"/>
      <c r="B376" s="126" t="s">
        <v>16</v>
      </c>
      <c r="C376" s="130"/>
      <c r="D376" s="128"/>
      <c r="E376" s="128">
        <v>65</v>
      </c>
      <c r="F376" s="129" t="s">
        <v>13</v>
      </c>
      <c r="G376" s="252">
        <v>81</v>
      </c>
      <c r="H376" s="245" t="s">
        <v>38</v>
      </c>
    </row>
    <row r="377" s="245" customFormat="1" spans="1:8">
      <c r="A377" s="128"/>
      <c r="B377" s="126" t="s">
        <v>16</v>
      </c>
      <c r="C377" s="130"/>
      <c r="D377" s="128"/>
      <c r="E377" s="128">
        <v>65</v>
      </c>
      <c r="F377" s="129" t="s">
        <v>11</v>
      </c>
      <c r="G377" s="252">
        <v>12</v>
      </c>
      <c r="H377" s="245" t="s">
        <v>38</v>
      </c>
    </row>
    <row r="378" s="245" customFormat="1" spans="1:8">
      <c r="A378" s="128"/>
      <c r="B378" s="128" t="s">
        <v>18</v>
      </c>
      <c r="C378" s="130"/>
      <c r="D378" s="128"/>
      <c r="E378" s="128">
        <v>70</v>
      </c>
      <c r="F378" s="129" t="s">
        <v>13</v>
      </c>
      <c r="G378" s="252">
        <v>10</v>
      </c>
      <c r="H378" s="245" t="s">
        <v>44</v>
      </c>
    </row>
    <row r="379" s="245" customFormat="1" spans="1:8">
      <c r="A379" s="128"/>
      <c r="B379" s="128" t="s">
        <v>18</v>
      </c>
      <c r="C379" s="130"/>
      <c r="D379" s="128"/>
      <c r="E379" s="128">
        <v>70</v>
      </c>
      <c r="F379" s="129" t="s">
        <v>11</v>
      </c>
      <c r="G379" s="252">
        <v>1</v>
      </c>
      <c r="H379" s="245" t="s">
        <v>44</v>
      </c>
    </row>
    <row r="380" s="245" customFormat="1" spans="1:8">
      <c r="A380" s="128"/>
      <c r="B380" s="128" t="s">
        <v>18</v>
      </c>
      <c r="C380" s="130"/>
      <c r="D380" s="128"/>
      <c r="E380" s="128">
        <v>75</v>
      </c>
      <c r="F380" s="129" t="s">
        <v>13</v>
      </c>
      <c r="G380" s="252"/>
      <c r="H380" s="245" t="s">
        <v>44</v>
      </c>
    </row>
    <row r="381" s="245" customFormat="1" spans="1:8">
      <c r="A381" s="128"/>
      <c r="B381" s="128" t="s">
        <v>18</v>
      </c>
      <c r="C381" s="130"/>
      <c r="D381" s="128"/>
      <c r="E381" s="128">
        <v>75</v>
      </c>
      <c r="F381" s="129" t="s">
        <v>11</v>
      </c>
      <c r="G381" s="252">
        <v>2</v>
      </c>
      <c r="H381" s="245" t="s">
        <v>44</v>
      </c>
    </row>
    <row r="382" s="245" customFormat="1" spans="1:8">
      <c r="A382" s="128"/>
      <c r="B382" s="128" t="s">
        <v>18</v>
      </c>
      <c r="C382" s="130"/>
      <c r="D382" s="128"/>
      <c r="E382" s="128">
        <v>85</v>
      </c>
      <c r="F382" s="129" t="s">
        <v>13</v>
      </c>
      <c r="G382" s="252">
        <v>46</v>
      </c>
      <c r="H382" s="245" t="s">
        <v>44</v>
      </c>
    </row>
    <row r="383" s="245" customFormat="1" spans="1:8">
      <c r="A383" s="128"/>
      <c r="B383" s="128" t="s">
        <v>18</v>
      </c>
      <c r="C383" s="130"/>
      <c r="D383" s="128"/>
      <c r="E383" s="128">
        <v>85</v>
      </c>
      <c r="F383" s="129" t="s">
        <v>11</v>
      </c>
      <c r="G383" s="252">
        <v>4</v>
      </c>
      <c r="H383" s="245" t="s">
        <v>44</v>
      </c>
    </row>
    <row r="384" s="245" customFormat="1" spans="1:8">
      <c r="A384" s="128"/>
      <c r="B384" s="128" t="s">
        <v>18</v>
      </c>
      <c r="C384" s="130"/>
      <c r="D384" s="128"/>
      <c r="E384" s="128">
        <v>95</v>
      </c>
      <c r="F384" s="129" t="s">
        <v>11</v>
      </c>
      <c r="G384" s="252"/>
      <c r="H384" s="245" t="s">
        <v>44</v>
      </c>
    </row>
    <row r="385" s="245" customFormat="1" spans="1:8">
      <c r="A385" s="128"/>
      <c r="B385" s="128" t="s">
        <v>18</v>
      </c>
      <c r="C385" s="130"/>
      <c r="D385" s="128"/>
      <c r="E385" s="128">
        <v>95</v>
      </c>
      <c r="F385" s="129" t="s">
        <v>13</v>
      </c>
      <c r="G385" s="252">
        <v>1</v>
      </c>
      <c r="H385" s="245" t="s">
        <v>44</v>
      </c>
    </row>
    <row r="386" s="245" customFormat="1" spans="1:8">
      <c r="A386" s="128"/>
      <c r="B386" s="126" t="s">
        <v>16</v>
      </c>
      <c r="C386" s="130"/>
      <c r="D386" s="128" t="s">
        <v>43</v>
      </c>
      <c r="E386" s="128">
        <v>55</v>
      </c>
      <c r="F386" s="129" t="s">
        <v>13</v>
      </c>
      <c r="G386" s="252">
        <v>51</v>
      </c>
      <c r="H386" s="245" t="s">
        <v>38</v>
      </c>
    </row>
    <row r="387" s="245" customFormat="1" spans="1:8">
      <c r="A387" s="128"/>
      <c r="B387" s="126" t="s">
        <v>16</v>
      </c>
      <c r="C387" s="130"/>
      <c r="D387" s="128"/>
      <c r="E387" s="128">
        <v>55</v>
      </c>
      <c r="F387" s="129" t="s">
        <v>11</v>
      </c>
      <c r="G387" s="252"/>
      <c r="H387" s="245" t="s">
        <v>38</v>
      </c>
    </row>
    <row r="388" s="245" customFormat="1" spans="1:8">
      <c r="A388" s="128"/>
      <c r="B388" s="126" t="s">
        <v>16</v>
      </c>
      <c r="C388" s="130"/>
      <c r="D388" s="128"/>
      <c r="E388" s="128">
        <v>65</v>
      </c>
      <c r="F388" s="129" t="s">
        <v>13</v>
      </c>
      <c r="G388" s="252">
        <v>50</v>
      </c>
      <c r="H388" s="245" t="s">
        <v>38</v>
      </c>
    </row>
    <row r="389" s="245" customFormat="1" spans="1:8">
      <c r="A389" s="128"/>
      <c r="B389" s="126" t="s">
        <v>16</v>
      </c>
      <c r="C389" s="130"/>
      <c r="D389" s="128"/>
      <c r="E389" s="128">
        <v>65</v>
      </c>
      <c r="F389" s="129" t="s">
        <v>11</v>
      </c>
      <c r="G389" s="252"/>
      <c r="H389" s="245" t="s">
        <v>38</v>
      </c>
    </row>
    <row r="390" s="245" customFormat="1" spans="1:8">
      <c r="A390" s="128"/>
      <c r="B390" s="128" t="s">
        <v>18</v>
      </c>
      <c r="C390" s="130"/>
      <c r="D390" s="128"/>
      <c r="E390" s="128">
        <v>70</v>
      </c>
      <c r="F390" s="129" t="s">
        <v>13</v>
      </c>
      <c r="G390" s="252"/>
      <c r="H390" s="245" t="s">
        <v>44</v>
      </c>
    </row>
    <row r="391" s="245" customFormat="1" spans="1:8">
      <c r="A391" s="128"/>
      <c r="B391" s="128" t="s">
        <v>18</v>
      </c>
      <c r="C391" s="130"/>
      <c r="D391" s="128"/>
      <c r="E391" s="128">
        <v>70</v>
      </c>
      <c r="F391" s="129" t="s">
        <v>11</v>
      </c>
      <c r="G391" s="252"/>
      <c r="H391" s="245" t="s">
        <v>44</v>
      </c>
    </row>
    <row r="392" s="245" customFormat="1" spans="1:8">
      <c r="A392" s="128"/>
      <c r="B392" s="128" t="s">
        <v>18</v>
      </c>
      <c r="C392" s="130"/>
      <c r="D392" s="128"/>
      <c r="E392" s="128">
        <v>75</v>
      </c>
      <c r="F392" s="129" t="s">
        <v>13</v>
      </c>
      <c r="G392" s="252"/>
      <c r="H392" s="245" t="s">
        <v>44</v>
      </c>
    </row>
    <row r="393" s="245" customFormat="1" spans="1:8">
      <c r="A393" s="128"/>
      <c r="B393" s="128" t="s">
        <v>18</v>
      </c>
      <c r="C393" s="130"/>
      <c r="D393" s="128"/>
      <c r="E393" s="128">
        <v>75</v>
      </c>
      <c r="F393" s="129" t="s">
        <v>11</v>
      </c>
      <c r="G393" s="252"/>
      <c r="H393" s="245" t="s">
        <v>44</v>
      </c>
    </row>
    <row r="394" s="245" customFormat="1" spans="1:8">
      <c r="A394" s="128"/>
      <c r="B394" s="128" t="s">
        <v>18</v>
      </c>
      <c r="C394" s="130"/>
      <c r="D394" s="128"/>
      <c r="E394" s="128">
        <v>85</v>
      </c>
      <c r="F394" s="129" t="s">
        <v>13</v>
      </c>
      <c r="G394" s="252">
        <v>4</v>
      </c>
      <c r="H394" s="245" t="s">
        <v>44</v>
      </c>
    </row>
    <row r="395" s="245" customFormat="1" spans="1:8">
      <c r="A395" s="128"/>
      <c r="B395" s="128" t="s">
        <v>18</v>
      </c>
      <c r="C395" s="130"/>
      <c r="D395" s="128"/>
      <c r="E395" s="128">
        <v>85</v>
      </c>
      <c r="F395" s="129" t="s">
        <v>11</v>
      </c>
      <c r="G395" s="252">
        <v>1</v>
      </c>
      <c r="H395" s="245" t="s">
        <v>44</v>
      </c>
    </row>
    <row r="396" s="245" customFormat="1" spans="1:8">
      <c r="A396" s="128"/>
      <c r="B396" s="128" t="s">
        <v>18</v>
      </c>
      <c r="C396" s="131"/>
      <c r="D396" s="128"/>
      <c r="E396" s="128">
        <v>95</v>
      </c>
      <c r="F396" s="129" t="s">
        <v>13</v>
      </c>
      <c r="G396" s="252"/>
      <c r="H396" s="245" t="s">
        <v>44</v>
      </c>
    </row>
    <row r="397" s="245" customFormat="1" spans="1:8">
      <c r="A397" s="46" t="s">
        <v>48</v>
      </c>
      <c r="B397" s="45" t="s">
        <v>16</v>
      </c>
      <c r="C397" s="47"/>
      <c r="D397" s="47" t="s">
        <v>20</v>
      </c>
      <c r="E397" s="47">
        <v>55</v>
      </c>
      <c r="F397" s="48" t="s">
        <v>11</v>
      </c>
      <c r="G397" s="252"/>
      <c r="H397" s="245" t="s">
        <v>49</v>
      </c>
    </row>
    <row r="398" s="245" customFormat="1" spans="1:8">
      <c r="A398" s="50"/>
      <c r="B398" s="45" t="s">
        <v>16</v>
      </c>
      <c r="C398" s="46"/>
      <c r="D398" s="47"/>
      <c r="E398" s="47">
        <v>65</v>
      </c>
      <c r="F398" s="48" t="s">
        <v>11</v>
      </c>
      <c r="G398" s="252"/>
      <c r="H398" s="245" t="s">
        <v>49</v>
      </c>
    </row>
    <row r="399" s="245" customFormat="1" spans="1:8">
      <c r="A399" s="50"/>
      <c r="B399" s="45" t="s">
        <v>16</v>
      </c>
      <c r="C399" s="46"/>
      <c r="D399" s="47"/>
      <c r="E399" s="47">
        <v>65</v>
      </c>
      <c r="F399" s="48" t="s">
        <v>13</v>
      </c>
      <c r="G399" s="252"/>
      <c r="H399" s="245" t="s">
        <v>49</v>
      </c>
    </row>
    <row r="400" s="245" customFormat="1" spans="1:8">
      <c r="A400" s="50"/>
      <c r="B400" s="45" t="s">
        <v>18</v>
      </c>
      <c r="C400" s="46"/>
      <c r="D400" s="47"/>
      <c r="E400" s="47">
        <v>70</v>
      </c>
      <c r="F400" s="48" t="s">
        <v>13</v>
      </c>
      <c r="G400" s="252"/>
      <c r="H400" s="245" t="s">
        <v>44</v>
      </c>
    </row>
    <row r="401" s="245" customFormat="1" spans="1:8">
      <c r="A401" s="50"/>
      <c r="B401" s="45" t="s">
        <v>18</v>
      </c>
      <c r="C401" s="46"/>
      <c r="D401" s="47"/>
      <c r="E401" s="47">
        <v>75</v>
      </c>
      <c r="F401" s="48" t="s">
        <v>11</v>
      </c>
      <c r="G401" s="252"/>
      <c r="H401" s="245" t="s">
        <v>44</v>
      </c>
    </row>
    <row r="402" s="245" customFormat="1" spans="1:8">
      <c r="A402" s="50"/>
      <c r="B402" s="45" t="s">
        <v>18</v>
      </c>
      <c r="C402" s="46"/>
      <c r="D402" s="47"/>
      <c r="E402" s="47">
        <v>80</v>
      </c>
      <c r="F402" s="48" t="s">
        <v>13</v>
      </c>
      <c r="G402" s="252"/>
      <c r="H402" s="245" t="s">
        <v>44</v>
      </c>
    </row>
    <row r="403" s="245" customFormat="1" spans="1:8">
      <c r="A403" s="50"/>
      <c r="B403" s="45" t="s">
        <v>18</v>
      </c>
      <c r="C403" s="46"/>
      <c r="D403" s="47"/>
      <c r="E403" s="47">
        <v>80</v>
      </c>
      <c r="F403" s="48" t="s">
        <v>11</v>
      </c>
      <c r="G403" s="252">
        <v>1</v>
      </c>
      <c r="H403" s="245" t="s">
        <v>44</v>
      </c>
    </row>
    <row r="404" s="245" customFormat="1" spans="1:8">
      <c r="A404" s="50"/>
      <c r="B404" s="45" t="s">
        <v>18</v>
      </c>
      <c r="C404" s="46"/>
      <c r="D404" s="47"/>
      <c r="E404" s="47">
        <v>85</v>
      </c>
      <c r="F404" s="48" t="s">
        <v>11</v>
      </c>
      <c r="G404" s="252"/>
      <c r="H404" s="245" t="s">
        <v>44</v>
      </c>
    </row>
    <row r="405" s="245" customFormat="1" spans="1:8">
      <c r="A405" s="50"/>
      <c r="B405" s="45" t="s">
        <v>18</v>
      </c>
      <c r="C405" s="46"/>
      <c r="D405" s="47"/>
      <c r="E405" s="47">
        <v>85</v>
      </c>
      <c r="F405" s="48" t="s">
        <v>13</v>
      </c>
      <c r="G405" s="252"/>
      <c r="H405" s="245" t="s">
        <v>44</v>
      </c>
    </row>
    <row r="406" s="245" customFormat="1" spans="1:8">
      <c r="A406" s="50"/>
      <c r="B406" s="45" t="s">
        <v>18</v>
      </c>
      <c r="C406" s="46"/>
      <c r="D406" s="47"/>
      <c r="E406" s="47">
        <v>95</v>
      </c>
      <c r="F406" s="48" t="s">
        <v>11</v>
      </c>
      <c r="G406" s="252">
        <v>1</v>
      </c>
      <c r="H406" s="245" t="s">
        <v>45</v>
      </c>
    </row>
    <row r="407" s="245" customFormat="1" spans="1:8">
      <c r="A407" s="50"/>
      <c r="B407" s="45" t="s">
        <v>18</v>
      </c>
      <c r="C407" s="46"/>
      <c r="D407" s="47"/>
      <c r="E407" s="47">
        <v>95</v>
      </c>
      <c r="F407" s="48" t="s">
        <v>13</v>
      </c>
      <c r="G407" s="252"/>
      <c r="H407" s="245" t="s">
        <v>45</v>
      </c>
    </row>
    <row r="408" s="245" customFormat="1" spans="1:8">
      <c r="A408" s="50"/>
      <c r="B408" s="45" t="s">
        <v>16</v>
      </c>
      <c r="C408" s="46"/>
      <c r="D408" s="50" t="s">
        <v>29</v>
      </c>
      <c r="E408" s="47">
        <v>55</v>
      </c>
      <c r="F408" s="48" t="s">
        <v>13</v>
      </c>
      <c r="G408" s="252">
        <v>3</v>
      </c>
      <c r="H408" s="245" t="s">
        <v>49</v>
      </c>
    </row>
    <row r="409" s="245" customFormat="1" spans="1:8">
      <c r="A409" s="50"/>
      <c r="B409" s="45" t="s">
        <v>16</v>
      </c>
      <c r="C409" s="46"/>
      <c r="D409" s="50"/>
      <c r="E409" s="47">
        <v>55</v>
      </c>
      <c r="F409" s="48" t="s">
        <v>11</v>
      </c>
      <c r="G409" s="252">
        <v>7</v>
      </c>
      <c r="H409" s="245" t="s">
        <v>49</v>
      </c>
    </row>
    <row r="410" s="245" customFormat="1" spans="1:8">
      <c r="A410" s="50"/>
      <c r="B410" s="45" t="s">
        <v>16</v>
      </c>
      <c r="C410" s="46"/>
      <c r="D410" s="50"/>
      <c r="E410" s="47">
        <v>65</v>
      </c>
      <c r="F410" s="48" t="s">
        <v>13</v>
      </c>
      <c r="G410" s="252">
        <v>10</v>
      </c>
      <c r="H410" s="245" t="s">
        <v>49</v>
      </c>
    </row>
    <row r="411" s="245" customFormat="1" spans="1:8">
      <c r="A411" s="50"/>
      <c r="B411" s="45" t="s">
        <v>16</v>
      </c>
      <c r="C411" s="46"/>
      <c r="D411" s="50"/>
      <c r="E411" s="47">
        <v>65</v>
      </c>
      <c r="F411" s="48" t="s">
        <v>11</v>
      </c>
      <c r="G411" s="252"/>
      <c r="H411" s="245" t="s">
        <v>49</v>
      </c>
    </row>
    <row r="412" s="245" customFormat="1" spans="1:8">
      <c r="A412" s="50"/>
      <c r="B412" s="45" t="s">
        <v>18</v>
      </c>
      <c r="C412" s="46"/>
      <c r="D412" s="50"/>
      <c r="E412" s="47">
        <v>70</v>
      </c>
      <c r="F412" s="48" t="s">
        <v>13</v>
      </c>
      <c r="G412" s="252">
        <v>1</v>
      </c>
      <c r="H412" s="245" t="s">
        <v>32</v>
      </c>
    </row>
    <row r="413" s="245" customFormat="1" spans="1:8">
      <c r="A413" s="50"/>
      <c r="B413" s="45" t="s">
        <v>18</v>
      </c>
      <c r="C413" s="46"/>
      <c r="D413" s="50"/>
      <c r="E413" s="47">
        <v>70</v>
      </c>
      <c r="F413" s="48" t="s">
        <v>11</v>
      </c>
      <c r="G413" s="252"/>
      <c r="H413" s="245" t="s">
        <v>32</v>
      </c>
    </row>
    <row r="414" s="245" customFormat="1" spans="1:8">
      <c r="A414" s="50"/>
      <c r="B414" s="45" t="s">
        <v>18</v>
      </c>
      <c r="C414" s="46"/>
      <c r="D414" s="50"/>
      <c r="E414" s="47">
        <v>75</v>
      </c>
      <c r="F414" s="48" t="s">
        <v>13</v>
      </c>
      <c r="G414" s="252">
        <v>2</v>
      </c>
      <c r="H414" s="245" t="s">
        <v>44</v>
      </c>
    </row>
    <row r="415" s="245" customFormat="1" spans="1:8">
      <c r="A415" s="50"/>
      <c r="B415" s="45" t="s">
        <v>18</v>
      </c>
      <c r="C415" s="46"/>
      <c r="D415" s="50"/>
      <c r="E415" s="47">
        <v>75</v>
      </c>
      <c r="F415" s="48" t="s">
        <v>11</v>
      </c>
      <c r="G415" s="252"/>
      <c r="H415" s="245" t="s">
        <v>44</v>
      </c>
    </row>
    <row r="416" s="245" customFormat="1" spans="1:8">
      <c r="A416" s="50"/>
      <c r="B416" s="45" t="s">
        <v>18</v>
      </c>
      <c r="C416" s="46"/>
      <c r="D416" s="50"/>
      <c r="E416" s="47">
        <v>85</v>
      </c>
      <c r="F416" s="48" t="s">
        <v>11</v>
      </c>
      <c r="G416" s="252"/>
      <c r="H416" s="245" t="s">
        <v>32</v>
      </c>
    </row>
    <row r="417" s="245" customFormat="1" spans="1:8">
      <c r="A417" s="50"/>
      <c r="B417" s="45" t="s">
        <v>18</v>
      </c>
      <c r="C417" s="46"/>
      <c r="D417" s="51"/>
      <c r="E417" s="47">
        <v>85</v>
      </c>
      <c r="F417" s="48" t="s">
        <v>13</v>
      </c>
      <c r="G417" s="252">
        <v>3</v>
      </c>
      <c r="H417" s="245" t="s">
        <v>44</v>
      </c>
    </row>
    <row r="418" s="245" customFormat="1" spans="1:8">
      <c r="A418" s="50"/>
      <c r="B418" s="45" t="s">
        <v>16</v>
      </c>
      <c r="C418" s="46"/>
      <c r="D418" s="50" t="s">
        <v>28</v>
      </c>
      <c r="E418" s="47">
        <v>55</v>
      </c>
      <c r="F418" s="48" t="s">
        <v>13</v>
      </c>
      <c r="G418" s="252">
        <v>4</v>
      </c>
      <c r="H418" s="245" t="s">
        <v>49</v>
      </c>
    </row>
    <row r="419" s="245" customFormat="1" spans="1:8">
      <c r="A419" s="50"/>
      <c r="B419" s="45" t="s">
        <v>16</v>
      </c>
      <c r="C419" s="46"/>
      <c r="D419" s="50"/>
      <c r="E419" s="47">
        <v>65</v>
      </c>
      <c r="F419" s="48" t="s">
        <v>11</v>
      </c>
      <c r="G419" s="252"/>
      <c r="H419" s="245" t="s">
        <v>49</v>
      </c>
    </row>
    <row r="420" s="245" customFormat="1" spans="1:8">
      <c r="A420" s="50"/>
      <c r="B420" s="45" t="s">
        <v>16</v>
      </c>
      <c r="C420" s="46"/>
      <c r="D420" s="50"/>
      <c r="E420" s="47">
        <v>65</v>
      </c>
      <c r="F420" s="48" t="s">
        <v>13</v>
      </c>
      <c r="G420" s="252">
        <v>7</v>
      </c>
      <c r="H420" s="245" t="s">
        <v>49</v>
      </c>
    </row>
    <row r="421" s="245" customFormat="1" spans="1:8">
      <c r="A421" s="50"/>
      <c r="B421" s="45" t="s">
        <v>18</v>
      </c>
      <c r="C421" s="46"/>
      <c r="D421" s="50"/>
      <c r="E421" s="47">
        <v>70</v>
      </c>
      <c r="F421" s="48" t="s">
        <v>11</v>
      </c>
      <c r="G421" s="252"/>
      <c r="H421" s="245" t="s">
        <v>44</v>
      </c>
    </row>
    <row r="422" s="245" customFormat="1" spans="1:8">
      <c r="A422" s="50"/>
      <c r="B422" s="45" t="s">
        <v>18</v>
      </c>
      <c r="C422" s="46"/>
      <c r="D422" s="50"/>
      <c r="E422" s="47">
        <v>75</v>
      </c>
      <c r="F422" s="48" t="s">
        <v>13</v>
      </c>
      <c r="G422" s="252">
        <v>2</v>
      </c>
      <c r="H422" s="245" t="s">
        <v>44</v>
      </c>
    </row>
    <row r="423" s="245" customFormat="1" spans="1:8">
      <c r="A423" s="50"/>
      <c r="B423" s="45" t="s">
        <v>18</v>
      </c>
      <c r="C423" s="46"/>
      <c r="D423" s="50"/>
      <c r="E423" s="47">
        <v>85</v>
      </c>
      <c r="F423" s="48" t="s">
        <v>13</v>
      </c>
      <c r="G423" s="252">
        <v>1</v>
      </c>
      <c r="H423" s="245" t="s">
        <v>44</v>
      </c>
    </row>
    <row r="424" s="245" customFormat="1" spans="1:8">
      <c r="A424" s="50"/>
      <c r="B424" s="45" t="s">
        <v>18</v>
      </c>
      <c r="C424" s="46"/>
      <c r="D424" s="51"/>
      <c r="E424" s="47">
        <v>85</v>
      </c>
      <c r="F424" s="48" t="s">
        <v>11</v>
      </c>
      <c r="G424" s="252"/>
      <c r="H424" s="245" t="s">
        <v>44</v>
      </c>
    </row>
    <row r="425" s="245" customFormat="1" spans="1:8">
      <c r="A425" s="50"/>
      <c r="B425" s="45" t="s">
        <v>16</v>
      </c>
      <c r="C425" s="46"/>
      <c r="D425" s="50" t="s">
        <v>43</v>
      </c>
      <c r="E425" s="47">
        <v>55</v>
      </c>
      <c r="F425" s="48" t="s">
        <v>11</v>
      </c>
      <c r="G425" s="252"/>
      <c r="H425" s="245" t="s">
        <v>38</v>
      </c>
    </row>
    <row r="426" s="245" customFormat="1" spans="1:8">
      <c r="A426" s="50"/>
      <c r="B426" s="45" t="s">
        <v>16</v>
      </c>
      <c r="C426" s="46"/>
      <c r="D426" s="50"/>
      <c r="E426" s="47">
        <v>65</v>
      </c>
      <c r="F426" s="48" t="s">
        <v>11</v>
      </c>
      <c r="G426" s="252"/>
      <c r="H426" s="245" t="s">
        <v>38</v>
      </c>
    </row>
    <row r="427" s="245" customFormat="1" spans="1:8">
      <c r="A427" s="50"/>
      <c r="B427" s="45" t="s">
        <v>16</v>
      </c>
      <c r="C427" s="46"/>
      <c r="D427" s="50"/>
      <c r="E427" s="47">
        <v>65</v>
      </c>
      <c r="F427" s="48" t="s">
        <v>13</v>
      </c>
      <c r="G427" s="252"/>
      <c r="H427" s="245" t="s">
        <v>38</v>
      </c>
    </row>
    <row r="428" s="245" customFormat="1" spans="1:8">
      <c r="A428" s="50"/>
      <c r="B428" s="45" t="s">
        <v>18</v>
      </c>
      <c r="C428" s="46"/>
      <c r="D428" s="50"/>
      <c r="E428" s="47">
        <v>70</v>
      </c>
      <c r="F428" s="48" t="s">
        <v>13</v>
      </c>
      <c r="G428" s="252"/>
      <c r="H428" s="245" t="s">
        <v>44</v>
      </c>
    </row>
    <row r="429" s="245" customFormat="1" spans="1:8">
      <c r="A429" s="50"/>
      <c r="B429" s="45" t="s">
        <v>18</v>
      </c>
      <c r="C429" s="46"/>
      <c r="D429" s="50"/>
      <c r="E429" s="47">
        <v>75</v>
      </c>
      <c r="F429" s="48" t="s">
        <v>13</v>
      </c>
      <c r="G429" s="252"/>
      <c r="H429" s="245" t="s">
        <v>44</v>
      </c>
    </row>
    <row r="430" s="245" customFormat="1" spans="1:8">
      <c r="A430" s="50"/>
      <c r="B430" s="45" t="s">
        <v>18</v>
      </c>
      <c r="C430" s="46"/>
      <c r="D430" s="50"/>
      <c r="E430" s="47">
        <v>80</v>
      </c>
      <c r="F430" s="48" t="s">
        <v>13</v>
      </c>
      <c r="G430" s="252"/>
      <c r="H430" s="245" t="s">
        <v>44</v>
      </c>
    </row>
    <row r="431" s="245" customFormat="1" spans="1:8">
      <c r="A431" s="50"/>
      <c r="B431" s="45" t="s">
        <v>18</v>
      </c>
      <c r="C431" s="46"/>
      <c r="D431" s="50"/>
      <c r="E431" s="47">
        <v>80</v>
      </c>
      <c r="F431" s="48" t="s">
        <v>11</v>
      </c>
      <c r="G431" s="252"/>
      <c r="H431" s="245" t="s">
        <v>44</v>
      </c>
    </row>
    <row r="432" s="245" customFormat="1" spans="1:8">
      <c r="A432" s="50"/>
      <c r="B432" s="45" t="s">
        <v>18</v>
      </c>
      <c r="C432" s="46"/>
      <c r="D432" s="50"/>
      <c r="E432" s="47">
        <v>85</v>
      </c>
      <c r="F432" s="48" t="s">
        <v>13</v>
      </c>
      <c r="G432" s="252"/>
      <c r="H432" s="245" t="s">
        <v>44</v>
      </c>
    </row>
    <row r="433" s="245" customFormat="1" spans="1:8">
      <c r="A433" s="50"/>
      <c r="B433" s="45" t="s">
        <v>18</v>
      </c>
      <c r="C433" s="46"/>
      <c r="D433" s="50"/>
      <c r="E433" s="47">
        <v>95</v>
      </c>
      <c r="F433" s="48" t="s">
        <v>11</v>
      </c>
      <c r="G433" s="252">
        <v>4</v>
      </c>
      <c r="H433" s="245" t="s">
        <v>45</v>
      </c>
    </row>
    <row r="434" s="245" customFormat="1" spans="1:8">
      <c r="A434" s="50"/>
      <c r="B434" s="45" t="s">
        <v>18</v>
      </c>
      <c r="C434" s="46"/>
      <c r="D434" s="51"/>
      <c r="E434" s="47">
        <v>95</v>
      </c>
      <c r="F434" s="48" t="s">
        <v>13</v>
      </c>
      <c r="G434" s="252"/>
      <c r="H434" s="245" t="s">
        <v>45</v>
      </c>
    </row>
    <row r="435" s="245" customFormat="1" spans="1:8">
      <c r="A435" s="134" t="s">
        <v>50</v>
      </c>
      <c r="B435" s="133" t="s">
        <v>16</v>
      </c>
      <c r="C435" s="134" t="str">
        <f>_xlfn.DISPIMG("ID_1FEB97FC38CE4107B896714DCF23225D",1)</f>
        <v>=DISPIMG("ID_1FEB97FC38CE4107B896714DCF23225D",1)</v>
      </c>
      <c r="D435" s="134" t="s">
        <v>43</v>
      </c>
      <c r="E435" s="55">
        <v>55</v>
      </c>
      <c r="F435" s="135" t="s">
        <v>13</v>
      </c>
      <c r="G435" s="252">
        <v>24</v>
      </c>
      <c r="H435" s="245" t="s">
        <v>38</v>
      </c>
    </row>
    <row r="436" s="245" customFormat="1" spans="1:8">
      <c r="A436" s="137"/>
      <c r="B436" s="133" t="s">
        <v>16</v>
      </c>
      <c r="C436" s="137"/>
      <c r="D436" s="137"/>
      <c r="E436" s="55">
        <v>55</v>
      </c>
      <c r="F436" s="135" t="s">
        <v>11</v>
      </c>
      <c r="G436" s="252"/>
      <c r="H436" s="245" t="s">
        <v>38</v>
      </c>
    </row>
    <row r="437" s="245" customFormat="1" spans="1:8">
      <c r="A437" s="137"/>
      <c r="B437" s="133" t="s">
        <v>16</v>
      </c>
      <c r="C437" s="137"/>
      <c r="D437" s="137"/>
      <c r="E437" s="55">
        <v>65</v>
      </c>
      <c r="F437" s="135" t="s">
        <v>13</v>
      </c>
      <c r="G437" s="252">
        <v>63</v>
      </c>
      <c r="H437" s="245" t="s">
        <v>38</v>
      </c>
    </row>
    <row r="438" s="245" customFormat="1" spans="1:8">
      <c r="A438" s="137"/>
      <c r="B438" s="133" t="s">
        <v>16</v>
      </c>
      <c r="C438" s="137"/>
      <c r="D438" s="137"/>
      <c r="E438" s="55">
        <v>65</v>
      </c>
      <c r="F438" s="135" t="s">
        <v>11</v>
      </c>
      <c r="G438" s="252">
        <v>1</v>
      </c>
      <c r="H438" s="245" t="s">
        <v>38</v>
      </c>
    </row>
    <row r="439" s="245" customFormat="1" spans="1:8">
      <c r="A439" s="137"/>
      <c r="B439" s="55" t="s">
        <v>18</v>
      </c>
      <c r="C439" s="137"/>
      <c r="D439" s="137"/>
      <c r="E439" s="55">
        <v>70</v>
      </c>
      <c r="F439" s="135" t="s">
        <v>13</v>
      </c>
      <c r="G439" s="252">
        <v>12</v>
      </c>
      <c r="H439" s="245" t="s">
        <v>44</v>
      </c>
    </row>
    <row r="440" s="245" customFormat="1" spans="1:8">
      <c r="A440" s="137"/>
      <c r="B440" s="55" t="s">
        <v>18</v>
      </c>
      <c r="C440" s="137"/>
      <c r="D440" s="137"/>
      <c r="E440" s="55">
        <v>70</v>
      </c>
      <c r="F440" s="135" t="s">
        <v>11</v>
      </c>
      <c r="G440" s="252"/>
      <c r="H440" s="245" t="s">
        <v>44</v>
      </c>
    </row>
    <row r="441" s="245" customFormat="1" spans="1:8">
      <c r="A441" s="137"/>
      <c r="B441" s="55" t="s">
        <v>18</v>
      </c>
      <c r="C441" s="137"/>
      <c r="D441" s="137"/>
      <c r="E441" s="55">
        <v>75</v>
      </c>
      <c r="F441" s="135" t="s">
        <v>13</v>
      </c>
      <c r="G441" s="252"/>
      <c r="H441" s="245" t="s">
        <v>44</v>
      </c>
    </row>
    <row r="442" s="245" customFormat="1" spans="1:8">
      <c r="A442" s="137"/>
      <c r="B442" s="55" t="s">
        <v>18</v>
      </c>
      <c r="C442" s="137"/>
      <c r="D442" s="137"/>
      <c r="E442" s="55">
        <v>75</v>
      </c>
      <c r="F442" s="135" t="s">
        <v>11</v>
      </c>
      <c r="G442" s="252"/>
      <c r="H442" s="245" t="s">
        <v>44</v>
      </c>
    </row>
    <row r="443" s="245" customFormat="1" spans="1:8">
      <c r="A443" s="137"/>
      <c r="B443" s="55" t="s">
        <v>18</v>
      </c>
      <c r="C443" s="137"/>
      <c r="D443" s="137"/>
      <c r="E443" s="55">
        <v>80</v>
      </c>
      <c r="F443" s="135" t="s">
        <v>13</v>
      </c>
      <c r="G443" s="252">
        <v>10</v>
      </c>
      <c r="H443" s="245" t="s">
        <v>44</v>
      </c>
    </row>
    <row r="444" s="245" customFormat="1" spans="1:8">
      <c r="A444" s="137"/>
      <c r="B444" s="55" t="s">
        <v>18</v>
      </c>
      <c r="C444" s="137"/>
      <c r="D444" s="137"/>
      <c r="E444" s="55">
        <v>80</v>
      </c>
      <c r="F444" s="135" t="s">
        <v>11</v>
      </c>
      <c r="G444" s="252"/>
      <c r="H444" s="245" t="s">
        <v>44</v>
      </c>
    </row>
    <row r="445" s="245" customFormat="1" spans="1:8">
      <c r="A445" s="137"/>
      <c r="B445" s="55" t="s">
        <v>18</v>
      </c>
      <c r="C445" s="137"/>
      <c r="D445" s="137"/>
      <c r="E445" s="55">
        <v>85</v>
      </c>
      <c r="F445" s="135" t="s">
        <v>13</v>
      </c>
      <c r="G445" s="252">
        <v>32</v>
      </c>
      <c r="H445" s="245" t="s">
        <v>44</v>
      </c>
    </row>
    <row r="446" s="245" customFormat="1" spans="1:8">
      <c r="A446" s="137"/>
      <c r="B446" s="55" t="s">
        <v>18</v>
      </c>
      <c r="C446" s="137"/>
      <c r="D446" s="137"/>
      <c r="E446" s="55">
        <v>85</v>
      </c>
      <c r="F446" s="135" t="s">
        <v>11</v>
      </c>
      <c r="G446" s="252"/>
      <c r="H446" s="245" t="s">
        <v>44</v>
      </c>
    </row>
    <row r="447" s="245" customFormat="1" spans="1:8">
      <c r="A447" s="137"/>
      <c r="B447" s="55" t="s">
        <v>18</v>
      </c>
      <c r="C447" s="137"/>
      <c r="D447" s="137"/>
      <c r="E447" s="55">
        <v>95</v>
      </c>
      <c r="F447" s="135" t="s">
        <v>13</v>
      </c>
      <c r="G447" s="252">
        <v>1</v>
      </c>
      <c r="H447" s="245" t="s">
        <v>51</v>
      </c>
    </row>
    <row r="448" s="245" customFormat="1" spans="1:8">
      <c r="A448" s="137"/>
      <c r="B448" s="55" t="s">
        <v>18</v>
      </c>
      <c r="C448" s="137"/>
      <c r="D448" s="137"/>
      <c r="E448" s="55">
        <v>95</v>
      </c>
      <c r="F448" s="135" t="s">
        <v>11</v>
      </c>
      <c r="G448" s="252"/>
      <c r="H448" s="245" t="s">
        <v>51</v>
      </c>
    </row>
    <row r="449" s="245" customFormat="1" spans="1:8">
      <c r="A449" s="137"/>
      <c r="B449" s="55" t="s">
        <v>18</v>
      </c>
      <c r="C449" s="137"/>
      <c r="D449" s="138"/>
      <c r="E449" s="55">
        <v>100</v>
      </c>
      <c r="F449" s="135" t="s">
        <v>13</v>
      </c>
      <c r="G449" s="252">
        <v>2</v>
      </c>
      <c r="H449" s="245" t="s">
        <v>51</v>
      </c>
    </row>
    <row r="450" s="245" customFormat="1" spans="1:8">
      <c r="A450" s="137"/>
      <c r="B450" s="55" t="s">
        <v>18</v>
      </c>
      <c r="C450" s="137"/>
      <c r="D450" s="134" t="s">
        <v>28</v>
      </c>
      <c r="E450" s="55">
        <v>70</v>
      </c>
      <c r="F450" s="135" t="s">
        <v>13</v>
      </c>
      <c r="G450" s="252">
        <v>7</v>
      </c>
      <c r="H450" s="245" t="s">
        <v>44</v>
      </c>
    </row>
    <row r="451" s="245" customFormat="1" spans="1:8">
      <c r="A451" s="137"/>
      <c r="B451" s="55" t="s">
        <v>18</v>
      </c>
      <c r="C451" s="137"/>
      <c r="D451" s="137"/>
      <c r="E451" s="55">
        <v>70</v>
      </c>
      <c r="F451" s="135" t="s">
        <v>11</v>
      </c>
      <c r="G451" s="252"/>
      <c r="H451" s="245" t="s">
        <v>44</v>
      </c>
    </row>
    <row r="452" s="245" customFormat="1" spans="1:8">
      <c r="A452" s="137"/>
      <c r="B452" s="55" t="s">
        <v>18</v>
      </c>
      <c r="C452" s="137"/>
      <c r="D452" s="137"/>
      <c r="E452" s="55">
        <v>75</v>
      </c>
      <c r="F452" s="135" t="s">
        <v>13</v>
      </c>
      <c r="G452" s="252">
        <v>3</v>
      </c>
      <c r="H452" s="245" t="s">
        <v>44</v>
      </c>
    </row>
    <row r="453" s="245" customFormat="1" spans="1:8">
      <c r="A453" s="137"/>
      <c r="B453" s="55" t="s">
        <v>18</v>
      </c>
      <c r="C453" s="137"/>
      <c r="D453" s="137"/>
      <c r="E453" s="55">
        <v>75</v>
      </c>
      <c r="F453" s="135" t="s">
        <v>11</v>
      </c>
      <c r="G453" s="252"/>
      <c r="H453" s="245" t="s">
        <v>44</v>
      </c>
    </row>
    <row r="454" s="245" customFormat="1" spans="1:8">
      <c r="A454" s="137"/>
      <c r="B454" s="55" t="s">
        <v>18</v>
      </c>
      <c r="C454" s="137"/>
      <c r="D454" s="138"/>
      <c r="E454" s="55">
        <v>85</v>
      </c>
      <c r="F454" s="135" t="s">
        <v>13</v>
      </c>
      <c r="G454" s="252"/>
      <c r="H454" s="245" t="s">
        <v>44</v>
      </c>
    </row>
    <row r="455" s="245" customFormat="1" spans="1:8">
      <c r="A455" s="137"/>
      <c r="B455" s="55" t="s">
        <v>18</v>
      </c>
      <c r="C455" s="137"/>
      <c r="D455" s="134" t="s">
        <v>21</v>
      </c>
      <c r="E455" s="55">
        <v>75</v>
      </c>
      <c r="F455" s="135" t="s">
        <v>13</v>
      </c>
      <c r="G455" s="252">
        <v>1</v>
      </c>
      <c r="H455" s="245" t="s">
        <v>44</v>
      </c>
    </row>
    <row r="456" s="245" customFormat="1" spans="1:8">
      <c r="A456" s="137"/>
      <c r="B456" s="55" t="s">
        <v>18</v>
      </c>
      <c r="C456" s="137"/>
      <c r="D456" s="138"/>
      <c r="E456" s="55">
        <v>85</v>
      </c>
      <c r="F456" s="135" t="s">
        <v>13</v>
      </c>
      <c r="G456" s="252">
        <v>3</v>
      </c>
      <c r="H456" s="245" t="s">
        <v>44</v>
      </c>
    </row>
    <row r="457" s="245" customFormat="1" spans="1:8">
      <c r="A457" s="137"/>
      <c r="B457" s="133" t="s">
        <v>16</v>
      </c>
      <c r="C457" s="137"/>
      <c r="D457" s="55" t="s">
        <v>20</v>
      </c>
      <c r="E457" s="55">
        <v>55</v>
      </c>
      <c r="F457" s="135" t="s">
        <v>13</v>
      </c>
      <c r="G457" s="252">
        <v>29</v>
      </c>
      <c r="H457" s="245" t="s">
        <v>38</v>
      </c>
    </row>
    <row r="458" s="245" customFormat="1" spans="1:8">
      <c r="A458" s="137"/>
      <c r="B458" s="133" t="s">
        <v>16</v>
      </c>
      <c r="C458" s="137"/>
      <c r="D458" s="55"/>
      <c r="E458" s="55">
        <v>55</v>
      </c>
      <c r="F458" s="135" t="s">
        <v>11</v>
      </c>
      <c r="G458" s="252"/>
      <c r="H458" s="245" t="s">
        <v>38</v>
      </c>
    </row>
    <row r="459" s="245" customFormat="1" spans="1:8">
      <c r="A459" s="137"/>
      <c r="B459" s="133" t="s">
        <v>16</v>
      </c>
      <c r="C459" s="137"/>
      <c r="D459" s="55"/>
      <c r="E459" s="55">
        <v>65</v>
      </c>
      <c r="F459" s="135" t="s">
        <v>11</v>
      </c>
      <c r="G459" s="252">
        <v>25</v>
      </c>
      <c r="H459" s="245" t="s">
        <v>38</v>
      </c>
    </row>
    <row r="460" s="245" customFormat="1" spans="1:8">
      <c r="A460" s="137"/>
      <c r="B460" s="133" t="s">
        <v>16</v>
      </c>
      <c r="C460" s="137"/>
      <c r="D460" s="55"/>
      <c r="E460" s="55">
        <v>65</v>
      </c>
      <c r="F460" s="135" t="s">
        <v>13</v>
      </c>
      <c r="G460" s="252">
        <v>51</v>
      </c>
      <c r="H460" s="245" t="s">
        <v>38</v>
      </c>
    </row>
    <row r="461" s="245" customFormat="1" spans="1:8">
      <c r="A461" s="137"/>
      <c r="B461" s="55" t="s">
        <v>18</v>
      </c>
      <c r="C461" s="137"/>
      <c r="D461" s="55"/>
      <c r="E461" s="55">
        <v>70</v>
      </c>
      <c r="F461" s="135" t="s">
        <v>11</v>
      </c>
      <c r="G461" s="252"/>
      <c r="H461" s="245" t="s">
        <v>44</v>
      </c>
    </row>
    <row r="462" s="245" customFormat="1" spans="1:8">
      <c r="A462" s="137"/>
      <c r="B462" s="55" t="s">
        <v>18</v>
      </c>
      <c r="C462" s="137"/>
      <c r="D462" s="55"/>
      <c r="E462" s="55">
        <v>70</v>
      </c>
      <c r="F462" s="135" t="s">
        <v>13</v>
      </c>
      <c r="G462" s="252">
        <v>1</v>
      </c>
      <c r="H462" s="245" t="s">
        <v>44</v>
      </c>
    </row>
    <row r="463" s="245" customFormat="1" spans="1:8">
      <c r="A463" s="137"/>
      <c r="B463" s="55" t="s">
        <v>18</v>
      </c>
      <c r="C463" s="137"/>
      <c r="D463" s="55"/>
      <c r="E463" s="55">
        <v>75</v>
      </c>
      <c r="F463" s="135" t="s">
        <v>11</v>
      </c>
      <c r="G463" s="252"/>
      <c r="H463" s="245" t="s">
        <v>44</v>
      </c>
    </row>
    <row r="464" s="245" customFormat="1" spans="1:8">
      <c r="A464" s="137"/>
      <c r="B464" s="55" t="s">
        <v>18</v>
      </c>
      <c r="C464" s="137"/>
      <c r="D464" s="55"/>
      <c r="E464" s="55">
        <v>75</v>
      </c>
      <c r="F464" s="135" t="s">
        <v>13</v>
      </c>
      <c r="G464" s="252"/>
      <c r="H464" s="245" t="s">
        <v>44</v>
      </c>
    </row>
    <row r="465" s="245" customFormat="1" spans="1:8">
      <c r="A465" s="137"/>
      <c r="B465" s="55" t="s">
        <v>18</v>
      </c>
      <c r="C465" s="137"/>
      <c r="D465" s="55"/>
      <c r="E465" s="55">
        <v>80</v>
      </c>
      <c r="F465" s="135" t="s">
        <v>11</v>
      </c>
      <c r="G465" s="252">
        <v>5</v>
      </c>
      <c r="H465" s="245" t="s">
        <v>44</v>
      </c>
    </row>
    <row r="466" s="245" customFormat="1" spans="1:8">
      <c r="A466" s="137"/>
      <c r="B466" s="55" t="s">
        <v>18</v>
      </c>
      <c r="C466" s="137"/>
      <c r="D466" s="55"/>
      <c r="E466" s="55">
        <v>80</v>
      </c>
      <c r="F466" s="135" t="s">
        <v>13</v>
      </c>
      <c r="G466" s="252">
        <v>19</v>
      </c>
      <c r="H466" s="245" t="s">
        <v>44</v>
      </c>
    </row>
    <row r="467" s="245" customFormat="1" spans="1:8">
      <c r="A467" s="137"/>
      <c r="B467" s="55" t="s">
        <v>18</v>
      </c>
      <c r="C467" s="137"/>
      <c r="D467" s="55"/>
      <c r="E467" s="55">
        <v>85</v>
      </c>
      <c r="F467" s="135" t="s">
        <v>11</v>
      </c>
      <c r="G467" s="252"/>
      <c r="H467" s="245" t="s">
        <v>44</v>
      </c>
    </row>
    <row r="468" s="245" customFormat="1" spans="1:8">
      <c r="A468" s="137"/>
      <c r="B468" s="55" t="s">
        <v>18</v>
      </c>
      <c r="C468" s="137"/>
      <c r="D468" s="55"/>
      <c r="E468" s="55">
        <v>85</v>
      </c>
      <c r="F468" s="135" t="s">
        <v>13</v>
      </c>
      <c r="G468" s="252">
        <v>34</v>
      </c>
      <c r="H468" s="245" t="s">
        <v>44</v>
      </c>
    </row>
    <row r="469" s="245" customFormat="1" spans="1:8">
      <c r="A469" s="137"/>
      <c r="B469" s="55" t="s">
        <v>18</v>
      </c>
      <c r="C469" s="137"/>
      <c r="D469" s="55"/>
      <c r="E469" s="55">
        <v>95</v>
      </c>
      <c r="F469" s="135" t="s">
        <v>13</v>
      </c>
      <c r="G469" s="252">
        <v>7</v>
      </c>
      <c r="H469" s="245" t="s">
        <v>51</v>
      </c>
    </row>
    <row r="470" s="245" customFormat="1" spans="1:8">
      <c r="A470" s="137"/>
      <c r="B470" s="55" t="s">
        <v>18</v>
      </c>
      <c r="C470" s="137"/>
      <c r="D470" s="55"/>
      <c r="E470" s="55">
        <v>95</v>
      </c>
      <c r="F470" s="135" t="s">
        <v>11</v>
      </c>
      <c r="G470" s="252">
        <v>3</v>
      </c>
      <c r="H470" s="245" t="s">
        <v>51</v>
      </c>
    </row>
    <row r="471" s="245" customFormat="1" spans="1:8">
      <c r="A471" s="138"/>
      <c r="B471" s="55" t="s">
        <v>18</v>
      </c>
      <c r="C471" s="138"/>
      <c r="D471" s="55"/>
      <c r="E471" s="55">
        <v>100</v>
      </c>
      <c r="F471" s="135" t="s">
        <v>13</v>
      </c>
      <c r="G471" s="252">
        <v>4</v>
      </c>
      <c r="H471" s="245" t="s">
        <v>51</v>
      </c>
    </row>
    <row r="472" s="245" customFormat="1" spans="1:7">
      <c r="A472" s="253"/>
      <c r="B472" s="253"/>
      <c r="C472" s="253"/>
      <c r="D472" s="253"/>
      <c r="E472" s="253"/>
      <c r="F472" s="254"/>
      <c r="G472" s="252"/>
    </row>
    <row r="473" s="245" customFormat="1" spans="1:8">
      <c r="A473" s="143" t="s">
        <v>52</v>
      </c>
      <c r="B473" s="141" t="s">
        <v>18</v>
      </c>
      <c r="C473" s="142" t="str">
        <f>_xlfn.DISPIMG("ID_9BA374078A334D209471737104A10B73",1)</f>
        <v>=DISPIMG("ID_9BA374078A334D209471737104A10B73",1)</v>
      </c>
      <c r="D473" s="143" t="s">
        <v>31</v>
      </c>
      <c r="E473" s="141">
        <v>75</v>
      </c>
      <c r="F473" s="144" t="s">
        <v>13</v>
      </c>
      <c r="G473" s="252">
        <v>6</v>
      </c>
      <c r="H473" s="245" t="s">
        <v>44</v>
      </c>
    </row>
    <row r="474" s="245" customFormat="1" spans="1:8">
      <c r="A474" s="143"/>
      <c r="B474" s="141" t="s">
        <v>18</v>
      </c>
      <c r="C474" s="143"/>
      <c r="D474" s="143"/>
      <c r="E474" s="141">
        <v>75</v>
      </c>
      <c r="F474" s="144" t="s">
        <v>11</v>
      </c>
      <c r="G474" s="252"/>
      <c r="H474" s="245" t="s">
        <v>44</v>
      </c>
    </row>
    <row r="475" s="245" customFormat="1" spans="1:8">
      <c r="A475" s="143"/>
      <c r="B475" s="141" t="s">
        <v>18</v>
      </c>
      <c r="C475" s="143"/>
      <c r="D475" s="143"/>
      <c r="E475" s="141">
        <v>85</v>
      </c>
      <c r="F475" s="144" t="s">
        <v>11</v>
      </c>
      <c r="G475" s="252">
        <v>2</v>
      </c>
      <c r="H475" s="245" t="s">
        <v>44</v>
      </c>
    </row>
    <row r="476" s="245" customFormat="1" spans="1:8">
      <c r="A476" s="143"/>
      <c r="B476" s="141" t="s">
        <v>18</v>
      </c>
      <c r="C476" s="143"/>
      <c r="D476" s="145"/>
      <c r="E476" s="141">
        <v>85</v>
      </c>
      <c r="F476" s="144" t="s">
        <v>13</v>
      </c>
      <c r="G476" s="252">
        <v>3</v>
      </c>
      <c r="H476" s="245" t="s">
        <v>44</v>
      </c>
    </row>
    <row r="477" s="245" customFormat="1" spans="1:8">
      <c r="A477" s="143"/>
      <c r="B477" s="141" t="s">
        <v>18</v>
      </c>
      <c r="C477" s="143"/>
      <c r="D477" s="142" t="s">
        <v>21</v>
      </c>
      <c r="E477" s="141">
        <v>75</v>
      </c>
      <c r="F477" s="144" t="s">
        <v>11</v>
      </c>
      <c r="G477" s="252"/>
      <c r="H477" s="245" t="s">
        <v>44</v>
      </c>
    </row>
    <row r="478" s="245" customFormat="1" spans="1:8">
      <c r="A478" s="143"/>
      <c r="B478" s="141" t="s">
        <v>18</v>
      </c>
      <c r="C478" s="143"/>
      <c r="D478" s="143"/>
      <c r="E478" s="141">
        <v>75</v>
      </c>
      <c r="F478" s="144" t="s">
        <v>13</v>
      </c>
      <c r="G478" s="252">
        <v>2</v>
      </c>
      <c r="H478" s="245" t="s">
        <v>44</v>
      </c>
    </row>
    <row r="479" s="245" customFormat="1" spans="1:8">
      <c r="A479" s="143"/>
      <c r="B479" s="141" t="s">
        <v>18</v>
      </c>
      <c r="C479" s="143"/>
      <c r="D479" s="143"/>
      <c r="E479" s="141">
        <v>85</v>
      </c>
      <c r="F479" s="144" t="s">
        <v>13</v>
      </c>
      <c r="G479" s="252"/>
      <c r="H479" s="245" t="s">
        <v>44</v>
      </c>
    </row>
    <row r="480" s="245" customFormat="1" spans="1:8">
      <c r="A480" s="143"/>
      <c r="B480" s="141" t="s">
        <v>18</v>
      </c>
      <c r="C480" s="143"/>
      <c r="D480" s="145"/>
      <c r="E480" s="141">
        <v>85</v>
      </c>
      <c r="F480" s="144" t="s">
        <v>11</v>
      </c>
      <c r="G480" s="252"/>
      <c r="H480" s="245" t="s">
        <v>44</v>
      </c>
    </row>
    <row r="481" s="245" customFormat="1" spans="1:7">
      <c r="A481" s="143"/>
      <c r="B481" s="141" t="s">
        <v>18</v>
      </c>
      <c r="C481" s="143"/>
      <c r="D481" s="141" t="s">
        <v>30</v>
      </c>
      <c r="E481" s="141">
        <v>70</v>
      </c>
      <c r="F481" s="144" t="s">
        <v>11</v>
      </c>
      <c r="G481" s="252"/>
    </row>
    <row r="482" s="245" customFormat="1" spans="1:7">
      <c r="A482" s="143"/>
      <c r="B482" s="141" t="s">
        <v>18</v>
      </c>
      <c r="C482" s="143"/>
      <c r="D482" s="141"/>
      <c r="E482" s="141">
        <v>75</v>
      </c>
      <c r="F482" s="144" t="s">
        <v>13</v>
      </c>
      <c r="G482" s="252"/>
    </row>
    <row r="483" s="245" customFormat="1" spans="1:7">
      <c r="A483" s="143"/>
      <c r="B483" s="141" t="s">
        <v>18</v>
      </c>
      <c r="C483" s="143"/>
      <c r="D483" s="141"/>
      <c r="E483" s="141">
        <v>75</v>
      </c>
      <c r="F483" s="144" t="s">
        <v>11</v>
      </c>
      <c r="G483" s="252"/>
    </row>
    <row r="484" s="245" customFormat="1" spans="1:7">
      <c r="A484" s="143"/>
      <c r="B484" s="141" t="s">
        <v>18</v>
      </c>
      <c r="C484" s="143"/>
      <c r="D484" s="141"/>
      <c r="E484" s="141">
        <v>85</v>
      </c>
      <c r="F484" s="144" t="s">
        <v>11</v>
      </c>
      <c r="G484" s="252"/>
    </row>
    <row r="485" s="245" customFormat="1" spans="1:8">
      <c r="A485" s="145"/>
      <c r="B485" s="141" t="s">
        <v>18</v>
      </c>
      <c r="C485" s="145"/>
      <c r="D485" s="141"/>
      <c r="E485" s="141">
        <v>85</v>
      </c>
      <c r="F485" s="144" t="s">
        <v>13</v>
      </c>
      <c r="G485" s="252">
        <v>3</v>
      </c>
      <c r="H485" s="245" t="s">
        <v>44</v>
      </c>
    </row>
    <row r="486" s="245" customFormat="1" spans="1:7">
      <c r="A486" s="253"/>
      <c r="B486" s="253"/>
      <c r="C486" s="253"/>
      <c r="D486" s="253"/>
      <c r="E486" s="253"/>
      <c r="F486" s="254"/>
      <c r="G486" s="252"/>
    </row>
    <row r="487" s="245" customFormat="1" spans="1:7">
      <c r="A487" s="148" t="s">
        <v>53</v>
      </c>
      <c r="B487" s="148" t="s">
        <v>18</v>
      </c>
      <c r="C487" s="148" t="str">
        <f>_xlfn.DISPIMG("ID_045C000CFDCF4C8888D9FA00CAF8DC4B",1)</f>
        <v>=DISPIMG("ID_045C000CFDCF4C8888D9FA00CAF8DC4B",1)</v>
      </c>
      <c r="D487" s="148" t="s">
        <v>28</v>
      </c>
      <c r="E487" s="148">
        <v>75</v>
      </c>
      <c r="F487" s="149" t="s">
        <v>13</v>
      </c>
      <c r="G487" s="252"/>
    </row>
    <row r="488" s="245" customFormat="1" spans="1:7">
      <c r="A488" s="148"/>
      <c r="B488" s="148" t="s">
        <v>18</v>
      </c>
      <c r="C488" s="148"/>
      <c r="D488" s="148" t="s">
        <v>43</v>
      </c>
      <c r="E488" s="148">
        <v>70</v>
      </c>
      <c r="F488" s="149" t="s">
        <v>13</v>
      </c>
      <c r="G488" s="252"/>
    </row>
    <row r="489" s="245" customFormat="1" spans="1:8">
      <c r="A489" s="148"/>
      <c r="B489" s="148" t="s">
        <v>18</v>
      </c>
      <c r="C489" s="148"/>
      <c r="D489" s="148"/>
      <c r="E489" s="148">
        <v>85</v>
      </c>
      <c r="F489" s="149" t="s">
        <v>13</v>
      </c>
      <c r="G489" s="252">
        <v>4</v>
      </c>
      <c r="H489" s="245" t="s">
        <v>44</v>
      </c>
    </row>
    <row r="490" s="245" customFormat="1" spans="1:8">
      <c r="A490" s="148"/>
      <c r="B490" s="148" t="s">
        <v>18</v>
      </c>
      <c r="C490" s="148"/>
      <c r="D490" s="148"/>
      <c r="E490" s="148">
        <v>100</v>
      </c>
      <c r="F490" s="149" t="s">
        <v>13</v>
      </c>
      <c r="G490" s="252"/>
      <c r="H490" s="245" t="s">
        <v>44</v>
      </c>
    </row>
    <row r="491" s="245" customFormat="1" spans="1:8">
      <c r="A491" s="148"/>
      <c r="B491" s="148" t="s">
        <v>18</v>
      </c>
      <c r="C491" s="148"/>
      <c r="D491" s="148" t="s">
        <v>31</v>
      </c>
      <c r="E491" s="148">
        <v>75</v>
      </c>
      <c r="F491" s="149" t="s">
        <v>13</v>
      </c>
      <c r="G491" s="252">
        <v>13</v>
      </c>
      <c r="H491" s="245" t="s">
        <v>44</v>
      </c>
    </row>
    <row r="492" s="245" customFormat="1" spans="1:8">
      <c r="A492" s="148"/>
      <c r="B492" s="148" t="s">
        <v>18</v>
      </c>
      <c r="C492" s="148"/>
      <c r="D492" s="148"/>
      <c r="E492" s="148">
        <v>75</v>
      </c>
      <c r="F492" s="149" t="s">
        <v>11</v>
      </c>
      <c r="G492" s="252"/>
      <c r="H492" s="245" t="s">
        <v>44</v>
      </c>
    </row>
    <row r="493" s="245" customFormat="1" spans="1:7">
      <c r="A493" s="148"/>
      <c r="B493" s="148" t="s">
        <v>18</v>
      </c>
      <c r="C493" s="148"/>
      <c r="D493" s="148"/>
      <c r="E493" s="148">
        <v>85</v>
      </c>
      <c r="F493" s="149" t="s">
        <v>11</v>
      </c>
      <c r="G493" s="252"/>
    </row>
    <row r="494" s="245" customFormat="1" ht="16" customHeight="1" spans="1:8">
      <c r="A494" s="148"/>
      <c r="B494" s="148" t="s">
        <v>18</v>
      </c>
      <c r="C494" s="148"/>
      <c r="D494" s="148"/>
      <c r="E494" s="148">
        <v>85</v>
      </c>
      <c r="F494" s="149" t="s">
        <v>13</v>
      </c>
      <c r="G494" s="252">
        <v>12</v>
      </c>
      <c r="H494" s="245" t="s">
        <v>44</v>
      </c>
    </row>
    <row r="495" s="245" customFormat="1" spans="1:7">
      <c r="A495" s="148"/>
      <c r="B495" s="148" t="s">
        <v>18</v>
      </c>
      <c r="C495" s="148"/>
      <c r="D495" s="148" t="s">
        <v>20</v>
      </c>
      <c r="E495" s="148">
        <v>70</v>
      </c>
      <c r="F495" s="149" t="s">
        <v>13</v>
      </c>
      <c r="G495" s="252"/>
    </row>
    <row r="496" s="245" customFormat="1" spans="1:7">
      <c r="A496" s="148"/>
      <c r="B496" s="148" t="s">
        <v>18</v>
      </c>
      <c r="C496" s="148"/>
      <c r="D496" s="148"/>
      <c r="E496" s="148">
        <v>75</v>
      </c>
      <c r="F496" s="149" t="s">
        <v>13</v>
      </c>
      <c r="G496" s="252"/>
    </row>
    <row r="497" s="245" customFormat="1" spans="1:8">
      <c r="A497" s="148"/>
      <c r="B497" s="148" t="s">
        <v>18</v>
      </c>
      <c r="C497" s="148"/>
      <c r="D497" s="148"/>
      <c r="E497" s="148">
        <v>95</v>
      </c>
      <c r="F497" s="149" t="s">
        <v>13</v>
      </c>
      <c r="G497" s="252">
        <v>2</v>
      </c>
      <c r="H497" s="245" t="s">
        <v>44</v>
      </c>
    </row>
    <row r="498" s="245" customFormat="1" spans="1:8">
      <c r="A498" s="148"/>
      <c r="B498" s="148" t="s">
        <v>18</v>
      </c>
      <c r="C498" s="148"/>
      <c r="D498" s="148"/>
      <c r="E498" s="148">
        <v>85</v>
      </c>
      <c r="F498" s="149" t="s">
        <v>13</v>
      </c>
      <c r="G498" s="252">
        <v>2</v>
      </c>
      <c r="H498" s="245" t="s">
        <v>44</v>
      </c>
    </row>
    <row r="499" s="245" customFormat="1" spans="1:7">
      <c r="A499" s="148"/>
      <c r="B499" s="148" t="s">
        <v>18</v>
      </c>
      <c r="C499" s="148"/>
      <c r="D499" s="150"/>
      <c r="E499" s="148">
        <v>100</v>
      </c>
      <c r="F499" s="149" t="s">
        <v>11</v>
      </c>
      <c r="G499" s="252"/>
    </row>
    <row r="500" s="245" customFormat="1" spans="1:8">
      <c r="A500" s="148"/>
      <c r="B500" s="148" t="s">
        <v>18</v>
      </c>
      <c r="C500" s="148"/>
      <c r="D500" s="148" t="s">
        <v>21</v>
      </c>
      <c r="E500" s="148">
        <v>75</v>
      </c>
      <c r="F500" s="149" t="s">
        <v>11</v>
      </c>
      <c r="G500" s="252"/>
      <c r="H500" s="245" t="s">
        <v>44</v>
      </c>
    </row>
    <row r="501" s="245" customFormat="1" spans="1:8">
      <c r="A501" s="148"/>
      <c r="B501" s="148" t="s">
        <v>18</v>
      </c>
      <c r="C501" s="148"/>
      <c r="D501" s="148"/>
      <c r="E501" s="148">
        <v>75</v>
      </c>
      <c r="F501" s="149" t="s">
        <v>13</v>
      </c>
      <c r="G501" s="252">
        <v>4</v>
      </c>
      <c r="H501" s="245" t="s">
        <v>44</v>
      </c>
    </row>
    <row r="502" s="245" customFormat="1" spans="1:8">
      <c r="A502" s="148"/>
      <c r="B502" s="148" t="s">
        <v>18</v>
      </c>
      <c r="C502" s="148"/>
      <c r="D502" s="148"/>
      <c r="E502" s="148">
        <v>85</v>
      </c>
      <c r="F502" s="149" t="s">
        <v>13</v>
      </c>
      <c r="G502" s="252">
        <v>1</v>
      </c>
      <c r="H502" s="245" t="s">
        <v>44</v>
      </c>
    </row>
    <row r="503" s="245" customFormat="1" spans="1:7">
      <c r="A503" s="256"/>
      <c r="B503" s="138"/>
      <c r="C503" s="256"/>
      <c r="D503" s="256"/>
      <c r="E503" s="256"/>
      <c r="F503" s="257"/>
      <c r="G503" s="252"/>
    </row>
    <row r="504" s="245" customFormat="1" spans="1:8">
      <c r="A504" s="157" t="s">
        <v>54</v>
      </c>
      <c r="B504" s="154" t="s">
        <v>27</v>
      </c>
      <c r="C504" s="155" t="str">
        <f>_xlfn.DISPIMG("ID_22421E7EF61F497DB774114024EB437D",1)</f>
        <v>=DISPIMG("ID_22421E7EF61F497DB774114024EB437D",1)</v>
      </c>
      <c r="D504" s="155" t="s">
        <v>43</v>
      </c>
      <c r="E504" s="154">
        <v>65</v>
      </c>
      <c r="F504" s="156" t="s">
        <v>11</v>
      </c>
      <c r="G504" s="252"/>
      <c r="H504" s="245" t="s">
        <v>38</v>
      </c>
    </row>
    <row r="505" s="245" customFormat="1" spans="1:8">
      <c r="A505" s="157"/>
      <c r="B505" s="154" t="s">
        <v>27</v>
      </c>
      <c r="C505" s="157"/>
      <c r="D505" s="157"/>
      <c r="E505" s="154">
        <v>65</v>
      </c>
      <c r="F505" s="156" t="s">
        <v>13</v>
      </c>
      <c r="G505" s="252">
        <v>6</v>
      </c>
      <c r="H505" s="245" t="s">
        <v>38</v>
      </c>
    </row>
    <row r="506" s="245" customFormat="1" spans="1:8">
      <c r="A506" s="157"/>
      <c r="B506" s="154" t="s">
        <v>18</v>
      </c>
      <c r="C506" s="157"/>
      <c r="D506" s="157"/>
      <c r="E506" s="154">
        <v>65</v>
      </c>
      <c r="F506" s="156" t="s">
        <v>13</v>
      </c>
      <c r="G506" s="252"/>
      <c r="H506" s="245" t="s">
        <v>44</v>
      </c>
    </row>
    <row r="507" s="245" customFormat="1" spans="1:8">
      <c r="A507" s="157"/>
      <c r="B507" s="154" t="s">
        <v>18</v>
      </c>
      <c r="C507" s="157"/>
      <c r="D507" s="158"/>
      <c r="E507" s="154">
        <v>100</v>
      </c>
      <c r="F507" s="156" t="s">
        <v>13</v>
      </c>
      <c r="G507" s="252">
        <v>6</v>
      </c>
      <c r="H507" s="245" t="s">
        <v>45</v>
      </c>
    </row>
    <row r="508" s="245" customFormat="1" spans="1:8">
      <c r="A508" s="157"/>
      <c r="B508" s="154" t="s">
        <v>27</v>
      </c>
      <c r="C508" s="157"/>
      <c r="D508" s="154" t="s">
        <v>20</v>
      </c>
      <c r="E508" s="154">
        <v>55</v>
      </c>
      <c r="F508" s="156" t="s">
        <v>13</v>
      </c>
      <c r="G508" s="252"/>
      <c r="H508" s="245" t="s">
        <v>38</v>
      </c>
    </row>
    <row r="509" s="245" customFormat="1" spans="1:8">
      <c r="A509" s="157"/>
      <c r="B509" s="154" t="s">
        <v>27</v>
      </c>
      <c r="C509" s="157"/>
      <c r="D509" s="154"/>
      <c r="E509" s="154">
        <v>65</v>
      </c>
      <c r="F509" s="156" t="s">
        <v>11</v>
      </c>
      <c r="G509" s="252"/>
      <c r="H509" s="245" t="s">
        <v>38</v>
      </c>
    </row>
    <row r="510" s="245" customFormat="1" spans="1:8">
      <c r="A510" s="157"/>
      <c r="B510" s="154" t="s">
        <v>27</v>
      </c>
      <c r="C510" s="157"/>
      <c r="D510" s="154"/>
      <c r="E510" s="154">
        <v>65</v>
      </c>
      <c r="F510" s="156" t="s">
        <v>13</v>
      </c>
      <c r="G510" s="252">
        <v>1</v>
      </c>
      <c r="H510" s="245" t="s">
        <v>38</v>
      </c>
    </row>
    <row r="511" s="245" customFormat="1" spans="1:8">
      <c r="A511" s="157"/>
      <c r="B511" s="154" t="s">
        <v>18</v>
      </c>
      <c r="C511" s="157"/>
      <c r="D511" s="154"/>
      <c r="E511" s="154">
        <v>65</v>
      </c>
      <c r="F511" s="156" t="s">
        <v>11</v>
      </c>
      <c r="G511" s="252"/>
      <c r="H511" s="245" t="s">
        <v>38</v>
      </c>
    </row>
    <row r="512" s="245" customFormat="1" spans="1:8">
      <c r="A512" s="157"/>
      <c r="B512" s="154" t="s">
        <v>18</v>
      </c>
      <c r="C512" s="157"/>
      <c r="D512" s="154"/>
      <c r="E512" s="154">
        <v>70</v>
      </c>
      <c r="F512" s="156" t="s">
        <v>13</v>
      </c>
      <c r="G512" s="252"/>
      <c r="H512" s="245" t="s">
        <v>44</v>
      </c>
    </row>
    <row r="513" s="245" customFormat="1" spans="1:7">
      <c r="A513" s="253"/>
      <c r="B513" s="253"/>
      <c r="C513" s="253"/>
      <c r="D513" s="253"/>
      <c r="E513" s="253"/>
      <c r="F513" s="254"/>
      <c r="G513" s="252"/>
    </row>
    <row r="514" s="245" customFormat="1" spans="1:8">
      <c r="A514" s="258" t="s">
        <v>55</v>
      </c>
      <c r="B514" s="55" t="s">
        <v>33</v>
      </c>
      <c r="C514" s="18" t="str">
        <f>_xlfn.DISPIMG("ID_9335CB35113E45F5BBE6E519174924F5",1)</f>
        <v>=DISPIMG("ID_9335CB35113E45F5BBE6E519174924F5",1)</v>
      </c>
      <c r="D514" s="258" t="s">
        <v>56</v>
      </c>
      <c r="E514" s="252">
        <v>55</v>
      </c>
      <c r="F514" s="259" t="s">
        <v>13</v>
      </c>
      <c r="G514" s="252">
        <v>18</v>
      </c>
      <c r="H514" s="245" t="s">
        <v>38</v>
      </c>
    </row>
    <row r="515" s="245" customFormat="1" spans="1:8">
      <c r="A515" s="260"/>
      <c r="B515" s="55" t="s">
        <v>33</v>
      </c>
      <c r="C515" s="22"/>
      <c r="D515" s="260"/>
      <c r="E515" s="252">
        <v>55</v>
      </c>
      <c r="F515" s="259" t="s">
        <v>11</v>
      </c>
      <c r="G515" s="252">
        <v>20</v>
      </c>
      <c r="H515" s="245" t="s">
        <v>38</v>
      </c>
    </row>
    <row r="516" s="245" customFormat="1" spans="1:8">
      <c r="A516" s="260"/>
      <c r="B516" s="55" t="s">
        <v>18</v>
      </c>
      <c r="C516" s="22"/>
      <c r="D516" s="260"/>
      <c r="E516" s="252">
        <v>65</v>
      </c>
      <c r="F516" s="259" t="s">
        <v>11</v>
      </c>
      <c r="G516" s="252">
        <v>15</v>
      </c>
      <c r="H516" s="245" t="s">
        <v>19</v>
      </c>
    </row>
    <row r="517" s="245" customFormat="1" spans="1:8">
      <c r="A517" s="260"/>
      <c r="B517" s="55" t="s">
        <v>18</v>
      </c>
      <c r="C517" s="22"/>
      <c r="D517" s="260"/>
      <c r="E517" s="252">
        <v>65</v>
      </c>
      <c r="F517" s="259" t="s">
        <v>13</v>
      </c>
      <c r="G517" s="252">
        <v>46</v>
      </c>
      <c r="H517" s="245" t="s">
        <v>19</v>
      </c>
    </row>
    <row r="518" s="245" customFormat="1" spans="1:8">
      <c r="A518" s="260"/>
      <c r="B518" s="55" t="s">
        <v>18</v>
      </c>
      <c r="C518" s="22"/>
      <c r="D518" s="260"/>
      <c r="E518" s="252">
        <v>70</v>
      </c>
      <c r="F518" s="259" t="s">
        <v>11</v>
      </c>
      <c r="G518" s="252">
        <v>7</v>
      </c>
      <c r="H518" s="245" t="s">
        <v>19</v>
      </c>
    </row>
    <row r="519" s="245" customFormat="1" spans="1:8">
      <c r="A519" s="260"/>
      <c r="B519" s="55" t="s">
        <v>18</v>
      </c>
      <c r="C519" s="22"/>
      <c r="D519" s="260"/>
      <c r="E519" s="252">
        <v>70</v>
      </c>
      <c r="F519" s="259" t="s">
        <v>13</v>
      </c>
      <c r="G519" s="252">
        <v>34</v>
      </c>
      <c r="H519" s="245" t="s">
        <v>19</v>
      </c>
    </row>
    <row r="520" s="245" customFormat="1" spans="1:8">
      <c r="A520" s="260"/>
      <c r="B520" s="55" t="s">
        <v>18</v>
      </c>
      <c r="C520" s="22"/>
      <c r="D520" s="260"/>
      <c r="E520" s="252">
        <v>75</v>
      </c>
      <c r="F520" s="259" t="s">
        <v>13</v>
      </c>
      <c r="G520" s="252">
        <v>13</v>
      </c>
      <c r="H520" s="245" t="s">
        <v>41</v>
      </c>
    </row>
    <row r="521" s="245" customFormat="1" spans="1:8">
      <c r="A521" s="260"/>
      <c r="B521" s="55" t="s">
        <v>18</v>
      </c>
      <c r="C521" s="22"/>
      <c r="D521" s="260"/>
      <c r="E521" s="252">
        <v>75</v>
      </c>
      <c r="F521" s="259" t="s">
        <v>11</v>
      </c>
      <c r="G521" s="252">
        <v>2</v>
      </c>
      <c r="H521" s="245" t="s">
        <v>41</v>
      </c>
    </row>
    <row r="522" s="245" customFormat="1" spans="1:8">
      <c r="A522" s="260"/>
      <c r="B522" s="55" t="s">
        <v>18</v>
      </c>
      <c r="C522" s="22"/>
      <c r="D522" s="260"/>
      <c r="E522" s="252">
        <v>80</v>
      </c>
      <c r="F522" s="259" t="s">
        <v>13</v>
      </c>
      <c r="G522" s="252">
        <v>31</v>
      </c>
      <c r="H522" s="245" t="s">
        <v>41</v>
      </c>
    </row>
    <row r="523" s="245" customFormat="1" spans="1:8">
      <c r="A523" s="260"/>
      <c r="B523" s="55" t="s">
        <v>18</v>
      </c>
      <c r="C523" s="22"/>
      <c r="D523" s="260"/>
      <c r="E523" s="252">
        <v>80</v>
      </c>
      <c r="F523" s="259" t="s">
        <v>11</v>
      </c>
      <c r="G523" s="252">
        <v>23</v>
      </c>
      <c r="H523" s="245" t="s">
        <v>41</v>
      </c>
    </row>
    <row r="524" s="245" customFormat="1" spans="1:8">
      <c r="A524" s="260"/>
      <c r="B524" s="55" t="s">
        <v>18</v>
      </c>
      <c r="C524" s="22"/>
      <c r="D524" s="260"/>
      <c r="E524" s="252">
        <v>85</v>
      </c>
      <c r="F524" s="259" t="s">
        <v>13</v>
      </c>
      <c r="G524" s="252">
        <v>20</v>
      </c>
      <c r="H524" s="245" t="s">
        <v>41</v>
      </c>
    </row>
    <row r="525" s="245" customFormat="1" spans="1:8">
      <c r="A525" s="260"/>
      <c r="B525" s="55" t="s">
        <v>18</v>
      </c>
      <c r="C525" s="22"/>
      <c r="D525" s="260"/>
      <c r="E525" s="252">
        <v>85</v>
      </c>
      <c r="F525" s="259" t="s">
        <v>11</v>
      </c>
      <c r="G525" s="252">
        <v>16</v>
      </c>
      <c r="H525" s="245" t="s">
        <v>41</v>
      </c>
    </row>
    <row r="526" s="245" customFormat="1" spans="1:8">
      <c r="A526" s="260"/>
      <c r="B526" s="55" t="s">
        <v>18</v>
      </c>
      <c r="C526" s="22"/>
      <c r="D526" s="260"/>
      <c r="E526" s="252">
        <v>95</v>
      </c>
      <c r="F526" s="259" t="s">
        <v>13</v>
      </c>
      <c r="G526" s="252">
        <v>16</v>
      </c>
      <c r="H526" s="245" t="s">
        <v>41</v>
      </c>
    </row>
    <row r="527" s="245" customFormat="1" spans="1:8">
      <c r="A527" s="260"/>
      <c r="B527" s="55" t="s">
        <v>18</v>
      </c>
      <c r="C527" s="22"/>
      <c r="D527" s="260"/>
      <c r="E527" s="252">
        <v>95</v>
      </c>
      <c r="F527" s="259" t="s">
        <v>11</v>
      </c>
      <c r="G527" s="252">
        <v>4</v>
      </c>
      <c r="H527" s="245" t="s">
        <v>41</v>
      </c>
    </row>
    <row r="528" s="245" customFormat="1" spans="1:8">
      <c r="A528" s="260"/>
      <c r="B528" s="55" t="s">
        <v>18</v>
      </c>
      <c r="C528" s="22"/>
      <c r="D528" s="260"/>
      <c r="E528" s="252">
        <v>100</v>
      </c>
      <c r="F528" s="259" t="s">
        <v>11</v>
      </c>
      <c r="G528" s="252">
        <v>8</v>
      </c>
      <c r="H528" s="245" t="s">
        <v>41</v>
      </c>
    </row>
    <row r="529" s="245" customFormat="1" spans="1:8">
      <c r="A529" s="260"/>
      <c r="B529" s="55" t="s">
        <v>18</v>
      </c>
      <c r="C529" s="22"/>
      <c r="D529" s="261"/>
      <c r="E529" s="252">
        <v>100</v>
      </c>
      <c r="F529" s="259" t="s">
        <v>13</v>
      </c>
      <c r="G529" s="252">
        <v>13</v>
      </c>
      <c r="H529" s="245" t="s">
        <v>41</v>
      </c>
    </row>
    <row r="530" s="245" customFormat="1" spans="1:8">
      <c r="A530" s="260"/>
      <c r="B530" s="55" t="s">
        <v>33</v>
      </c>
      <c r="C530" s="22"/>
      <c r="D530" s="258" t="s">
        <v>57</v>
      </c>
      <c r="E530" s="252">
        <v>55</v>
      </c>
      <c r="F530" s="259" t="s">
        <v>13</v>
      </c>
      <c r="G530" s="252">
        <v>13</v>
      </c>
      <c r="H530" s="245" t="s">
        <v>49</v>
      </c>
    </row>
    <row r="531" s="245" customFormat="1" spans="1:8">
      <c r="A531" s="260"/>
      <c r="B531" s="55" t="s">
        <v>33</v>
      </c>
      <c r="C531" s="22"/>
      <c r="D531" s="260"/>
      <c r="E531" s="252">
        <v>55</v>
      </c>
      <c r="F531" s="259" t="s">
        <v>11</v>
      </c>
      <c r="G531" s="252"/>
      <c r="H531" s="245" t="s">
        <v>49</v>
      </c>
    </row>
    <row r="532" s="245" customFormat="1" spans="1:8">
      <c r="A532" s="260"/>
      <c r="B532" s="55" t="s">
        <v>18</v>
      </c>
      <c r="C532" s="22"/>
      <c r="D532" s="260"/>
      <c r="E532" s="252">
        <v>65</v>
      </c>
      <c r="F532" s="259" t="s">
        <v>11</v>
      </c>
      <c r="G532" s="252">
        <v>13</v>
      </c>
      <c r="H532" s="245" t="s">
        <v>19</v>
      </c>
    </row>
    <row r="533" s="245" customFormat="1" spans="1:8">
      <c r="A533" s="260"/>
      <c r="B533" s="55" t="s">
        <v>18</v>
      </c>
      <c r="C533" s="22"/>
      <c r="D533" s="260"/>
      <c r="E533" s="252">
        <v>70</v>
      </c>
      <c r="F533" s="259" t="s">
        <v>11</v>
      </c>
      <c r="G533" s="252"/>
      <c r="H533" s="245" t="s">
        <v>19</v>
      </c>
    </row>
    <row r="534" s="245" customFormat="1" ht="18" spans="1:8">
      <c r="A534" s="260"/>
      <c r="B534" s="55" t="s">
        <v>18</v>
      </c>
      <c r="C534" s="22"/>
      <c r="D534" s="260"/>
      <c r="E534" s="252">
        <v>75</v>
      </c>
      <c r="F534" s="259" t="s">
        <v>13</v>
      </c>
      <c r="G534" s="252">
        <v>33</v>
      </c>
      <c r="H534" s="245" t="s">
        <v>39</v>
      </c>
    </row>
    <row r="535" s="245" customFormat="1" ht="18" spans="1:8">
      <c r="A535" s="260"/>
      <c r="B535" s="55" t="s">
        <v>18</v>
      </c>
      <c r="C535" s="22"/>
      <c r="D535" s="260"/>
      <c r="E535" s="252">
        <v>75</v>
      </c>
      <c r="F535" s="259" t="s">
        <v>11</v>
      </c>
      <c r="G535" s="252">
        <v>15</v>
      </c>
      <c r="H535" s="245" t="s">
        <v>41</v>
      </c>
    </row>
    <row r="536" s="245" customFormat="1" ht="18" spans="1:8">
      <c r="A536" s="260"/>
      <c r="B536" s="55" t="s">
        <v>18</v>
      </c>
      <c r="C536" s="22"/>
      <c r="D536" s="260"/>
      <c r="E536" s="252">
        <v>80</v>
      </c>
      <c r="F536" s="259" t="s">
        <v>11</v>
      </c>
      <c r="G536" s="252">
        <v>10</v>
      </c>
      <c r="H536" s="245" t="s">
        <v>41</v>
      </c>
    </row>
    <row r="537" s="245" customFormat="1" ht="18" spans="1:8">
      <c r="A537" s="260"/>
      <c r="B537" s="55" t="s">
        <v>18</v>
      </c>
      <c r="C537" s="22"/>
      <c r="D537" s="260"/>
      <c r="E537" s="252">
        <v>85</v>
      </c>
      <c r="F537" s="259" t="s">
        <v>13</v>
      </c>
      <c r="G537" s="252">
        <v>28</v>
      </c>
      <c r="H537" s="245" t="s">
        <v>41</v>
      </c>
    </row>
    <row r="538" s="245" customFormat="1" ht="18" spans="1:8">
      <c r="A538" s="260"/>
      <c r="B538" s="55" t="s">
        <v>18</v>
      </c>
      <c r="C538" s="22"/>
      <c r="D538" s="260"/>
      <c r="E538" s="252">
        <v>85</v>
      </c>
      <c r="F538" s="259" t="s">
        <v>11</v>
      </c>
      <c r="G538" s="252">
        <v>22</v>
      </c>
      <c r="H538" s="245" t="s">
        <v>41</v>
      </c>
    </row>
    <row r="539" s="245" customFormat="1" ht="18" spans="1:8">
      <c r="A539" s="260"/>
      <c r="B539" s="55" t="s">
        <v>18</v>
      </c>
      <c r="C539" s="22"/>
      <c r="D539" s="260"/>
      <c r="E539" s="252">
        <v>95</v>
      </c>
      <c r="F539" s="259" t="s">
        <v>13</v>
      </c>
      <c r="G539" s="252">
        <v>3</v>
      </c>
      <c r="H539" s="245" t="s">
        <v>41</v>
      </c>
    </row>
    <row r="540" s="245" customFormat="1" ht="18" spans="1:8">
      <c r="A540" s="260"/>
      <c r="B540" s="55" t="s">
        <v>18</v>
      </c>
      <c r="C540" s="22"/>
      <c r="D540" s="260"/>
      <c r="E540" s="252">
        <v>95</v>
      </c>
      <c r="F540" s="259" t="s">
        <v>11</v>
      </c>
      <c r="G540" s="252">
        <v>2</v>
      </c>
      <c r="H540" s="245" t="s">
        <v>41</v>
      </c>
    </row>
    <row r="541" s="245" customFormat="1" ht="18" spans="1:8">
      <c r="A541" s="260"/>
      <c r="B541" s="55" t="s">
        <v>18</v>
      </c>
      <c r="C541" s="22"/>
      <c r="D541" s="261"/>
      <c r="E541" s="252">
        <v>100</v>
      </c>
      <c r="F541" s="259" t="s">
        <v>11</v>
      </c>
      <c r="G541" s="252">
        <v>9</v>
      </c>
      <c r="H541" s="245" t="s">
        <v>41</v>
      </c>
    </row>
    <row r="542" s="245" customFormat="1" ht="18" spans="1:7">
      <c r="A542" s="262"/>
      <c r="B542" s="55"/>
      <c r="C542" s="18"/>
      <c r="D542" s="252"/>
      <c r="E542" s="252"/>
      <c r="F542" s="259"/>
      <c r="G542" s="252"/>
    </row>
    <row r="543" s="245" customFormat="1" spans="1:8">
      <c r="A543" s="262" t="s">
        <v>58</v>
      </c>
      <c r="B543" s="55" t="s">
        <v>9</v>
      </c>
      <c r="C543" s="18" t="str">
        <f>_xlfn.DISPIMG("ID_C29BAD0C5ED1402990F54B6E43AEF935",1)</f>
        <v>=DISPIMG("ID_C29BAD0C5ED1402990F54B6E43AEF935",1)</v>
      </c>
      <c r="D543" s="258" t="s">
        <v>20</v>
      </c>
      <c r="E543" s="253">
        <v>20</v>
      </c>
      <c r="F543" s="259" t="s">
        <v>13</v>
      </c>
      <c r="G543" s="252">
        <v>26</v>
      </c>
      <c r="H543" s="245" t="s">
        <v>12</v>
      </c>
    </row>
    <row r="544" s="245" customFormat="1" spans="1:8">
      <c r="A544" s="263"/>
      <c r="B544" s="55" t="s">
        <v>9</v>
      </c>
      <c r="C544" s="22"/>
      <c r="D544" s="260"/>
      <c r="E544" s="253">
        <v>20</v>
      </c>
      <c r="F544" s="259" t="s">
        <v>11</v>
      </c>
      <c r="G544" s="252">
        <v>22</v>
      </c>
      <c r="H544" s="245" t="s">
        <v>12</v>
      </c>
    </row>
    <row r="545" s="245" customFormat="1" spans="1:8">
      <c r="A545" s="263"/>
      <c r="B545" s="55" t="s">
        <v>9</v>
      </c>
      <c r="C545" s="22"/>
      <c r="D545" s="260"/>
      <c r="E545" s="253">
        <v>30</v>
      </c>
      <c r="F545" s="259" t="s">
        <v>13</v>
      </c>
      <c r="G545" s="252">
        <v>13</v>
      </c>
      <c r="H545" s="245" t="s">
        <v>12</v>
      </c>
    </row>
    <row r="546" s="245" customFormat="1" spans="1:8">
      <c r="A546" s="263"/>
      <c r="B546" s="55" t="s">
        <v>9</v>
      </c>
      <c r="C546" s="22"/>
      <c r="D546" s="260"/>
      <c r="E546" s="253">
        <v>30</v>
      </c>
      <c r="F546" s="259" t="s">
        <v>11</v>
      </c>
      <c r="G546" s="252">
        <v>18</v>
      </c>
      <c r="H546" s="245" t="s">
        <v>12</v>
      </c>
    </row>
    <row r="547" s="245" customFormat="1" spans="1:8">
      <c r="A547" s="263"/>
      <c r="B547" s="55" t="s">
        <v>14</v>
      </c>
      <c r="C547" s="22"/>
      <c r="D547" s="260"/>
      <c r="E547" s="252">
        <v>40</v>
      </c>
      <c r="F547" s="259" t="s">
        <v>11</v>
      </c>
      <c r="G547" s="252">
        <v>18</v>
      </c>
      <c r="H547" s="245" t="s">
        <v>37</v>
      </c>
    </row>
    <row r="548" s="245" customFormat="1" spans="1:8">
      <c r="A548" s="263"/>
      <c r="B548" s="55" t="s">
        <v>14</v>
      </c>
      <c r="C548" s="22"/>
      <c r="D548" s="260"/>
      <c r="E548" s="252">
        <v>40</v>
      </c>
      <c r="F548" s="259" t="s">
        <v>13</v>
      </c>
      <c r="G548" s="252">
        <v>33</v>
      </c>
      <c r="H548" s="245" t="s">
        <v>37</v>
      </c>
    </row>
    <row r="549" s="245" customFormat="1" spans="1:8">
      <c r="A549" s="263"/>
      <c r="B549" s="55" t="s">
        <v>14</v>
      </c>
      <c r="C549" s="22"/>
      <c r="D549" s="260"/>
      <c r="E549" s="252">
        <v>50</v>
      </c>
      <c r="F549" s="259" t="s">
        <v>13</v>
      </c>
      <c r="G549" s="252">
        <v>29</v>
      </c>
      <c r="H549" s="245" t="s">
        <v>37</v>
      </c>
    </row>
    <row r="550" s="245" customFormat="1" spans="1:8">
      <c r="A550" s="263"/>
      <c r="B550" s="55" t="s">
        <v>14</v>
      </c>
      <c r="C550" s="22"/>
      <c r="D550" s="260"/>
      <c r="E550" s="252">
        <v>50</v>
      </c>
      <c r="F550" s="259" t="s">
        <v>11</v>
      </c>
      <c r="G550" s="252">
        <v>21</v>
      </c>
      <c r="H550" s="245" t="s">
        <v>37</v>
      </c>
    </row>
    <row r="551" s="245" customFormat="1" spans="1:8">
      <c r="A551" s="263"/>
      <c r="B551" s="55" t="s">
        <v>16</v>
      </c>
      <c r="C551" s="22"/>
      <c r="D551" s="260"/>
      <c r="E551" s="252">
        <v>55</v>
      </c>
      <c r="F551" s="259" t="s">
        <v>13</v>
      </c>
      <c r="G551" s="252">
        <v>12</v>
      </c>
      <c r="H551" s="245" t="s">
        <v>38</v>
      </c>
    </row>
    <row r="552" s="245" customFormat="1" spans="1:8">
      <c r="A552" s="263"/>
      <c r="B552" s="55" t="s">
        <v>16</v>
      </c>
      <c r="C552" s="22"/>
      <c r="D552" s="260"/>
      <c r="E552" s="252">
        <v>55</v>
      </c>
      <c r="F552" s="259" t="s">
        <v>11</v>
      </c>
      <c r="G552" s="252">
        <v>18</v>
      </c>
      <c r="H552" s="245" t="s">
        <v>38</v>
      </c>
    </row>
    <row r="553" s="245" customFormat="1" spans="1:8">
      <c r="A553" s="263"/>
      <c r="B553" s="55" t="s">
        <v>16</v>
      </c>
      <c r="C553" s="22"/>
      <c r="D553" s="260"/>
      <c r="E553" s="252">
        <v>65</v>
      </c>
      <c r="F553" s="259" t="s">
        <v>11</v>
      </c>
      <c r="G553" s="252"/>
      <c r="H553" s="245" t="s">
        <v>38</v>
      </c>
    </row>
    <row r="554" s="245" customFormat="1" spans="1:8">
      <c r="A554" s="263"/>
      <c r="B554" s="55" t="s">
        <v>16</v>
      </c>
      <c r="C554" s="22"/>
      <c r="D554" s="260"/>
      <c r="E554" s="252">
        <v>65</v>
      </c>
      <c r="F554" s="259" t="s">
        <v>13</v>
      </c>
      <c r="G554" s="252">
        <v>30</v>
      </c>
      <c r="H554" s="245" t="s">
        <v>38</v>
      </c>
    </row>
    <row r="555" s="245" customFormat="1" spans="1:8">
      <c r="A555" s="263"/>
      <c r="B555" s="55" t="s">
        <v>18</v>
      </c>
      <c r="C555" s="22"/>
      <c r="D555" s="260"/>
      <c r="E555" s="252">
        <v>65</v>
      </c>
      <c r="F555" s="259" t="s">
        <v>11</v>
      </c>
      <c r="G555" s="252">
        <v>8</v>
      </c>
      <c r="H555" s="245" t="s">
        <v>19</v>
      </c>
    </row>
    <row r="556" s="245" customFormat="1" spans="1:8">
      <c r="A556" s="263"/>
      <c r="B556" s="55" t="s">
        <v>18</v>
      </c>
      <c r="C556" s="22"/>
      <c r="D556" s="260"/>
      <c r="E556" s="252">
        <v>65</v>
      </c>
      <c r="F556" s="259" t="s">
        <v>13</v>
      </c>
      <c r="G556" s="252">
        <v>11</v>
      </c>
      <c r="H556" s="245" t="s">
        <v>19</v>
      </c>
    </row>
    <row r="557" s="245" customFormat="1" spans="1:8">
      <c r="A557" s="263"/>
      <c r="B557" s="55" t="s">
        <v>18</v>
      </c>
      <c r="C557" s="22"/>
      <c r="D557" s="260"/>
      <c r="E557" s="252">
        <v>70</v>
      </c>
      <c r="F557" s="259" t="s">
        <v>13</v>
      </c>
      <c r="G557" s="252">
        <v>30</v>
      </c>
      <c r="H557" s="245" t="s">
        <v>19</v>
      </c>
    </row>
    <row r="558" s="245" customFormat="1" spans="1:8">
      <c r="A558" s="263"/>
      <c r="B558" s="55" t="s">
        <v>18</v>
      </c>
      <c r="C558" s="22"/>
      <c r="D558" s="260"/>
      <c r="E558" s="252">
        <v>70</v>
      </c>
      <c r="F558" s="259" t="s">
        <v>11</v>
      </c>
      <c r="G558" s="252">
        <v>21</v>
      </c>
      <c r="H558" s="245" t="s">
        <v>19</v>
      </c>
    </row>
    <row r="559" s="245" customFormat="1" spans="1:8">
      <c r="A559" s="263"/>
      <c r="B559" s="55" t="s">
        <v>18</v>
      </c>
      <c r="C559" s="22"/>
      <c r="D559" s="260"/>
      <c r="E559" s="252">
        <v>77</v>
      </c>
      <c r="F559" s="259" t="s">
        <v>13</v>
      </c>
      <c r="G559" s="252"/>
      <c r="H559" s="245" t="s">
        <v>41</v>
      </c>
    </row>
    <row r="560" s="245" customFormat="1" spans="1:8">
      <c r="A560" s="263"/>
      <c r="B560" s="55" t="s">
        <v>18</v>
      </c>
      <c r="C560" s="22"/>
      <c r="D560" s="260"/>
      <c r="E560" s="252">
        <v>77</v>
      </c>
      <c r="F560" s="259" t="s">
        <v>11</v>
      </c>
      <c r="G560" s="252"/>
      <c r="H560" s="245" t="s">
        <v>41</v>
      </c>
    </row>
    <row r="561" s="245" customFormat="1" ht="15" customHeight="1" spans="1:8">
      <c r="A561" s="263"/>
      <c r="B561" s="55" t="s">
        <v>18</v>
      </c>
      <c r="C561" s="22"/>
      <c r="D561" s="260"/>
      <c r="E561" s="253">
        <v>87</v>
      </c>
      <c r="F561" s="259" t="s">
        <v>13</v>
      </c>
      <c r="G561" s="252">
        <v>27</v>
      </c>
      <c r="H561" s="245" t="s">
        <v>41</v>
      </c>
    </row>
    <row r="562" s="245" customFormat="1" spans="1:8">
      <c r="A562" s="263"/>
      <c r="B562" s="55" t="s">
        <v>18</v>
      </c>
      <c r="C562" s="22"/>
      <c r="D562" s="260"/>
      <c r="E562" s="253">
        <v>87</v>
      </c>
      <c r="F562" s="259" t="s">
        <v>11</v>
      </c>
      <c r="G562" s="252">
        <v>27</v>
      </c>
      <c r="H562" s="245" t="s">
        <v>41</v>
      </c>
    </row>
    <row r="563" s="245" customFormat="1" spans="1:8">
      <c r="A563" s="263"/>
      <c r="B563" s="55" t="s">
        <v>18</v>
      </c>
      <c r="C563" s="22"/>
      <c r="D563" s="260"/>
      <c r="E563" s="253">
        <v>95</v>
      </c>
      <c r="F563" s="259" t="s">
        <v>11</v>
      </c>
      <c r="G563" s="252">
        <v>10</v>
      </c>
      <c r="H563" s="245" t="s">
        <v>41</v>
      </c>
    </row>
    <row r="564" s="245" customFormat="1" spans="1:8">
      <c r="A564" s="263"/>
      <c r="B564" s="55" t="s">
        <v>18</v>
      </c>
      <c r="C564" s="22"/>
      <c r="D564" s="260"/>
      <c r="E564" s="253">
        <v>95</v>
      </c>
      <c r="F564" s="259" t="s">
        <v>13</v>
      </c>
      <c r="G564" s="252">
        <v>13</v>
      </c>
      <c r="H564" s="245" t="s">
        <v>41</v>
      </c>
    </row>
    <row r="565" s="245" customFormat="1" spans="1:8">
      <c r="A565" s="263"/>
      <c r="B565" s="55" t="s">
        <v>18</v>
      </c>
      <c r="C565" s="22"/>
      <c r="D565" s="260"/>
      <c r="E565" s="253">
        <v>102</v>
      </c>
      <c r="F565" s="259" t="s">
        <v>13</v>
      </c>
      <c r="G565" s="252">
        <v>14</v>
      </c>
      <c r="H565" s="245" t="s">
        <v>41</v>
      </c>
    </row>
    <row r="566" s="245" customFormat="1" spans="1:8">
      <c r="A566" s="263"/>
      <c r="B566" s="55" t="s">
        <v>18</v>
      </c>
      <c r="C566" s="22"/>
      <c r="D566" s="261"/>
      <c r="E566" s="253">
        <v>102</v>
      </c>
      <c r="F566" s="259" t="s">
        <v>11</v>
      </c>
      <c r="G566" s="252">
        <v>7</v>
      </c>
      <c r="H566" s="245" t="s">
        <v>41</v>
      </c>
    </row>
    <row r="567" s="245" customFormat="1" spans="1:8">
      <c r="A567" s="263"/>
      <c r="B567" s="55" t="s">
        <v>9</v>
      </c>
      <c r="C567" s="22"/>
      <c r="D567" s="260" t="s">
        <v>10</v>
      </c>
      <c r="E567" s="253">
        <v>20</v>
      </c>
      <c r="F567" s="259" t="s">
        <v>13</v>
      </c>
      <c r="G567" s="252">
        <v>35</v>
      </c>
      <c r="H567" s="245" t="s">
        <v>12</v>
      </c>
    </row>
    <row r="568" s="245" customFormat="1" spans="1:8">
      <c r="A568" s="263"/>
      <c r="B568" s="55" t="s">
        <v>9</v>
      </c>
      <c r="C568" s="22"/>
      <c r="D568" s="260"/>
      <c r="E568" s="253">
        <v>20</v>
      </c>
      <c r="F568" s="259" t="s">
        <v>11</v>
      </c>
      <c r="G568" s="252">
        <v>17</v>
      </c>
      <c r="H568" s="245" t="s">
        <v>12</v>
      </c>
    </row>
    <row r="569" s="245" customFormat="1" spans="1:8">
      <c r="A569" s="263"/>
      <c r="B569" s="55" t="s">
        <v>9</v>
      </c>
      <c r="C569" s="22"/>
      <c r="D569" s="260"/>
      <c r="E569" s="253">
        <v>30</v>
      </c>
      <c r="F569" s="259" t="s">
        <v>13</v>
      </c>
      <c r="G569" s="252">
        <v>31</v>
      </c>
      <c r="H569" s="245" t="s">
        <v>12</v>
      </c>
    </row>
    <row r="570" s="245" customFormat="1" spans="1:8">
      <c r="A570" s="263"/>
      <c r="B570" s="55" t="s">
        <v>9</v>
      </c>
      <c r="C570" s="22"/>
      <c r="D570" s="260"/>
      <c r="E570" s="253">
        <v>30</v>
      </c>
      <c r="F570" s="259" t="s">
        <v>11</v>
      </c>
      <c r="G570" s="252">
        <v>12</v>
      </c>
      <c r="H570" s="245" t="s">
        <v>12</v>
      </c>
    </row>
    <row r="571" s="245" customFormat="1" spans="1:8">
      <c r="A571" s="263"/>
      <c r="B571" s="55" t="s">
        <v>14</v>
      </c>
      <c r="C571" s="22"/>
      <c r="D571" s="260"/>
      <c r="E571" s="253">
        <v>40</v>
      </c>
      <c r="F571" s="259" t="s">
        <v>13</v>
      </c>
      <c r="G571" s="252">
        <v>11</v>
      </c>
      <c r="H571" s="245" t="s">
        <v>59</v>
      </c>
    </row>
    <row r="572" s="245" customFormat="1" spans="1:8">
      <c r="A572" s="263"/>
      <c r="B572" s="55" t="s">
        <v>14</v>
      </c>
      <c r="C572" s="22"/>
      <c r="D572" s="260"/>
      <c r="E572" s="253">
        <v>40</v>
      </c>
      <c r="F572" s="259" t="s">
        <v>11</v>
      </c>
      <c r="G572" s="252">
        <v>13</v>
      </c>
      <c r="H572" s="245" t="s">
        <v>59</v>
      </c>
    </row>
    <row r="573" s="245" customFormat="1" spans="1:8">
      <c r="A573" s="263"/>
      <c r="B573" s="55" t="s">
        <v>14</v>
      </c>
      <c r="C573" s="22"/>
      <c r="D573" s="260"/>
      <c r="E573" s="253">
        <v>50</v>
      </c>
      <c r="F573" s="259" t="s">
        <v>13</v>
      </c>
      <c r="G573" s="252">
        <v>18</v>
      </c>
      <c r="H573" s="245" t="s">
        <v>59</v>
      </c>
    </row>
    <row r="574" s="245" customFormat="1" spans="1:8">
      <c r="A574" s="263"/>
      <c r="B574" s="55" t="s">
        <v>14</v>
      </c>
      <c r="C574" s="22"/>
      <c r="D574" s="260"/>
      <c r="E574" s="253">
        <v>50</v>
      </c>
      <c r="F574" s="259" t="s">
        <v>11</v>
      </c>
      <c r="G574" s="252">
        <v>19</v>
      </c>
      <c r="H574" s="245" t="s">
        <v>59</v>
      </c>
    </row>
    <row r="575" s="245" customFormat="1" spans="1:8">
      <c r="A575" s="263"/>
      <c r="B575" s="55" t="s">
        <v>16</v>
      </c>
      <c r="C575" s="22"/>
      <c r="D575" s="260"/>
      <c r="E575" s="253">
        <v>55</v>
      </c>
      <c r="F575" s="259" t="s">
        <v>11</v>
      </c>
      <c r="G575" s="252">
        <v>31</v>
      </c>
      <c r="H575" s="245" t="s">
        <v>38</v>
      </c>
    </row>
    <row r="576" s="245" customFormat="1" spans="1:8">
      <c r="A576" s="263"/>
      <c r="B576" s="55" t="s">
        <v>16</v>
      </c>
      <c r="C576" s="22"/>
      <c r="D576" s="260"/>
      <c r="E576" s="253">
        <v>55</v>
      </c>
      <c r="F576" s="259" t="s">
        <v>13</v>
      </c>
      <c r="G576" s="252">
        <v>14</v>
      </c>
      <c r="H576" s="245" t="s">
        <v>38</v>
      </c>
    </row>
    <row r="577" s="245" customFormat="1" spans="1:8">
      <c r="A577" s="263"/>
      <c r="B577" s="55" t="s">
        <v>16</v>
      </c>
      <c r="C577" s="22"/>
      <c r="D577" s="260"/>
      <c r="E577" s="253">
        <v>65</v>
      </c>
      <c r="F577" s="259" t="s">
        <v>13</v>
      </c>
      <c r="G577" s="252">
        <v>30</v>
      </c>
      <c r="H577" s="245" t="s">
        <v>38</v>
      </c>
    </row>
    <row r="578" s="245" customFormat="1" spans="1:8">
      <c r="A578" s="263"/>
      <c r="B578" s="55" t="s">
        <v>16</v>
      </c>
      <c r="C578" s="22"/>
      <c r="D578" s="260"/>
      <c r="E578" s="253">
        <v>65</v>
      </c>
      <c r="F578" s="259" t="s">
        <v>11</v>
      </c>
      <c r="G578" s="252"/>
      <c r="H578" s="245" t="s">
        <v>38</v>
      </c>
    </row>
    <row r="579" s="245" customFormat="1" spans="1:8">
      <c r="A579" s="263"/>
      <c r="B579" s="55" t="s">
        <v>18</v>
      </c>
      <c r="C579" s="22"/>
      <c r="D579" s="260"/>
      <c r="E579" s="253">
        <v>65</v>
      </c>
      <c r="F579" s="259" t="s">
        <v>11</v>
      </c>
      <c r="G579" s="252">
        <v>8</v>
      </c>
      <c r="H579" s="245" t="s">
        <v>19</v>
      </c>
    </row>
    <row r="580" s="245" customFormat="1" spans="1:8">
      <c r="A580" s="263"/>
      <c r="B580" s="55" t="s">
        <v>18</v>
      </c>
      <c r="C580" s="22"/>
      <c r="D580" s="260"/>
      <c r="E580" s="253">
        <v>65</v>
      </c>
      <c r="F580" s="259" t="s">
        <v>13</v>
      </c>
      <c r="G580" s="252">
        <v>4</v>
      </c>
      <c r="H580" s="245" t="s">
        <v>19</v>
      </c>
    </row>
    <row r="581" s="245" customFormat="1" spans="1:8">
      <c r="A581" s="263"/>
      <c r="B581" s="55" t="s">
        <v>18</v>
      </c>
      <c r="C581" s="22"/>
      <c r="D581" s="260"/>
      <c r="E581" s="253">
        <v>70</v>
      </c>
      <c r="F581" s="259" t="s">
        <v>11</v>
      </c>
      <c r="G581" s="252"/>
      <c r="H581" s="245" t="s">
        <v>19</v>
      </c>
    </row>
    <row r="582" s="245" customFormat="1" spans="1:8">
      <c r="A582" s="263"/>
      <c r="B582" s="55" t="s">
        <v>18</v>
      </c>
      <c r="C582" s="22"/>
      <c r="D582" s="260"/>
      <c r="E582" s="253">
        <v>70</v>
      </c>
      <c r="F582" s="259" t="s">
        <v>13</v>
      </c>
      <c r="G582" s="252">
        <v>42</v>
      </c>
      <c r="H582" s="245" t="s">
        <v>19</v>
      </c>
    </row>
    <row r="583" s="245" customFormat="1" spans="1:8">
      <c r="A583" s="263"/>
      <c r="B583" s="55" t="s">
        <v>18</v>
      </c>
      <c r="C583" s="22"/>
      <c r="D583" s="260"/>
      <c r="E583" s="253">
        <v>77</v>
      </c>
      <c r="F583" s="259" t="s">
        <v>13</v>
      </c>
      <c r="G583" s="252"/>
      <c r="H583" s="245" t="s">
        <v>41</v>
      </c>
    </row>
    <row r="584" s="245" customFormat="1" spans="1:8">
      <c r="A584" s="263"/>
      <c r="B584" s="55" t="s">
        <v>18</v>
      </c>
      <c r="C584" s="22"/>
      <c r="D584" s="260"/>
      <c r="E584" s="253">
        <v>77</v>
      </c>
      <c r="F584" s="259" t="s">
        <v>11</v>
      </c>
      <c r="G584" s="252"/>
      <c r="H584" s="245" t="s">
        <v>41</v>
      </c>
    </row>
    <row r="585" s="245" customFormat="1" spans="1:8">
      <c r="A585" s="263"/>
      <c r="B585" s="55" t="s">
        <v>18</v>
      </c>
      <c r="C585" s="22"/>
      <c r="D585" s="260"/>
      <c r="E585" s="253">
        <v>87</v>
      </c>
      <c r="F585" s="259" t="s">
        <v>11</v>
      </c>
      <c r="G585" s="252">
        <v>12</v>
      </c>
      <c r="H585" s="245" t="s">
        <v>39</v>
      </c>
    </row>
    <row r="586" s="245" customFormat="1" spans="1:8">
      <c r="A586" s="263"/>
      <c r="B586" s="55" t="s">
        <v>18</v>
      </c>
      <c r="C586" s="22"/>
      <c r="D586" s="260"/>
      <c r="E586" s="253">
        <v>87</v>
      </c>
      <c r="F586" s="259" t="s">
        <v>13</v>
      </c>
      <c r="G586" s="252">
        <v>32</v>
      </c>
      <c r="H586" s="245" t="s">
        <v>41</v>
      </c>
    </row>
    <row r="587" s="245" customFormat="1" spans="1:8">
      <c r="A587" s="263"/>
      <c r="B587" s="55" t="s">
        <v>18</v>
      </c>
      <c r="C587" s="22"/>
      <c r="D587" s="260"/>
      <c r="E587" s="253">
        <v>95</v>
      </c>
      <c r="F587" s="259" t="s">
        <v>11</v>
      </c>
      <c r="G587" s="252">
        <v>10</v>
      </c>
      <c r="H587" s="245" t="s">
        <v>41</v>
      </c>
    </row>
    <row r="588" s="245" customFormat="1" spans="1:8">
      <c r="A588" s="263"/>
      <c r="B588" s="55" t="s">
        <v>18</v>
      </c>
      <c r="C588" s="22"/>
      <c r="D588" s="260"/>
      <c r="E588" s="253">
        <v>95</v>
      </c>
      <c r="F588" s="259" t="s">
        <v>13</v>
      </c>
      <c r="G588" s="252">
        <v>15</v>
      </c>
      <c r="H588" s="245" t="s">
        <v>41</v>
      </c>
    </row>
    <row r="589" s="245" customFormat="1" spans="1:8">
      <c r="A589" s="263"/>
      <c r="B589" s="55" t="s">
        <v>18</v>
      </c>
      <c r="C589" s="22"/>
      <c r="D589" s="260"/>
      <c r="E589" s="253">
        <v>102</v>
      </c>
      <c r="F589" s="259" t="s">
        <v>11</v>
      </c>
      <c r="G589" s="252">
        <v>6</v>
      </c>
      <c r="H589" s="245" t="s">
        <v>41</v>
      </c>
    </row>
    <row r="590" s="245" customFormat="1" spans="1:8">
      <c r="A590" s="264"/>
      <c r="B590" s="55" t="s">
        <v>18</v>
      </c>
      <c r="C590" s="28"/>
      <c r="D590" s="261"/>
      <c r="E590" s="253">
        <v>102</v>
      </c>
      <c r="F590" s="259" t="s">
        <v>13</v>
      </c>
      <c r="G590" s="252">
        <v>17</v>
      </c>
      <c r="H590" s="245" t="s">
        <v>41</v>
      </c>
    </row>
    <row r="591" s="245" customFormat="1" ht="18" spans="1:7">
      <c r="A591" s="264"/>
      <c r="B591" s="253"/>
      <c r="C591" s="28"/>
      <c r="D591" s="261"/>
      <c r="E591" s="253"/>
      <c r="F591" s="259"/>
      <c r="G591" s="252"/>
    </row>
    <row r="592" s="245" customFormat="1" ht="18" spans="1:8">
      <c r="A592" s="263" t="s">
        <v>60</v>
      </c>
      <c r="B592" s="253" t="s">
        <v>18</v>
      </c>
      <c r="C592" s="28"/>
      <c r="D592" s="265" t="s">
        <v>10</v>
      </c>
      <c r="E592" s="259">
        <v>77</v>
      </c>
      <c r="F592" s="259" t="s">
        <v>11</v>
      </c>
      <c r="G592" s="252"/>
      <c r="H592" s="245" t="s">
        <v>41</v>
      </c>
    </row>
    <row r="593" s="245" customFormat="1" ht="18" spans="1:8">
      <c r="A593" s="263"/>
      <c r="B593" s="253" t="s">
        <v>18</v>
      </c>
      <c r="C593" s="28"/>
      <c r="D593" s="266"/>
      <c r="E593" s="259">
        <v>77</v>
      </c>
      <c r="F593" s="259" t="s">
        <v>13</v>
      </c>
      <c r="G593" s="252"/>
      <c r="H593" s="245" t="s">
        <v>41</v>
      </c>
    </row>
    <row r="594" s="245" customFormat="1" ht="18" spans="1:8">
      <c r="A594" s="263"/>
      <c r="B594" s="253" t="s">
        <v>18</v>
      </c>
      <c r="C594" s="28"/>
      <c r="D594" s="266"/>
      <c r="E594" s="259">
        <v>87</v>
      </c>
      <c r="F594" s="259" t="s">
        <v>13</v>
      </c>
      <c r="G594" s="252">
        <v>41</v>
      </c>
      <c r="H594" s="245" t="s">
        <v>41</v>
      </c>
    </row>
    <row r="595" s="245" customFormat="1" ht="18" spans="1:8">
      <c r="A595" s="263"/>
      <c r="B595" s="253" t="s">
        <v>18</v>
      </c>
      <c r="C595" s="28"/>
      <c r="D595" s="256"/>
      <c r="E595" s="259">
        <v>87</v>
      </c>
      <c r="F595" s="259" t="s">
        <v>11</v>
      </c>
      <c r="G595" s="252">
        <v>4</v>
      </c>
      <c r="H595" s="245" t="s">
        <v>41</v>
      </c>
    </row>
    <row r="596" s="245" customFormat="1" ht="18" spans="1:8">
      <c r="A596" s="263"/>
      <c r="B596" s="253" t="s">
        <v>18</v>
      </c>
      <c r="C596" s="28"/>
      <c r="D596" s="260" t="s">
        <v>20</v>
      </c>
      <c r="E596" s="253">
        <v>77</v>
      </c>
      <c r="F596" s="259" t="s">
        <v>13</v>
      </c>
      <c r="G596" s="252">
        <v>20</v>
      </c>
      <c r="H596" s="245" t="s">
        <v>41</v>
      </c>
    </row>
    <row r="597" s="245" customFormat="1" ht="18" spans="1:8">
      <c r="A597" s="263"/>
      <c r="B597" s="253" t="s">
        <v>18</v>
      </c>
      <c r="C597" s="28"/>
      <c r="D597" s="260"/>
      <c r="E597" s="253">
        <v>87</v>
      </c>
      <c r="F597" s="259" t="s">
        <v>13</v>
      </c>
      <c r="G597" s="252">
        <v>13</v>
      </c>
      <c r="H597" s="245" t="s">
        <v>41</v>
      </c>
    </row>
    <row r="598" s="245" customFormat="1" ht="18" spans="1:8">
      <c r="A598" s="264"/>
      <c r="B598" s="253" t="s">
        <v>18</v>
      </c>
      <c r="C598" s="28"/>
      <c r="D598" s="261"/>
      <c r="E598" s="253">
        <v>87</v>
      </c>
      <c r="F598" s="259" t="s">
        <v>11</v>
      </c>
      <c r="G598" s="252">
        <v>11</v>
      </c>
      <c r="H598" s="245" t="s">
        <v>41</v>
      </c>
    </row>
    <row r="599" s="245" customFormat="1" ht="18" spans="1:8">
      <c r="A599" s="263" t="s">
        <v>61</v>
      </c>
      <c r="B599" s="253" t="s">
        <v>16</v>
      </c>
      <c r="C599" s="28"/>
      <c r="D599" s="266" t="s">
        <v>20</v>
      </c>
      <c r="E599" s="252">
        <v>55</v>
      </c>
      <c r="F599" s="259" t="s">
        <v>11</v>
      </c>
      <c r="G599" s="252">
        <v>25</v>
      </c>
      <c r="H599" s="245" t="s">
        <v>49</v>
      </c>
    </row>
    <row r="600" s="245" customFormat="1" ht="18" spans="1:8">
      <c r="A600" s="263"/>
      <c r="B600" s="253" t="s">
        <v>16</v>
      </c>
      <c r="C600" s="28"/>
      <c r="D600" s="266"/>
      <c r="E600" s="252">
        <v>55</v>
      </c>
      <c r="F600" s="259" t="s">
        <v>13</v>
      </c>
      <c r="G600" s="252">
        <v>32</v>
      </c>
      <c r="H600" s="245" t="s">
        <v>49</v>
      </c>
    </row>
    <row r="601" s="245" customFormat="1" ht="18" spans="1:8">
      <c r="A601" s="263"/>
      <c r="B601" s="253" t="s">
        <v>18</v>
      </c>
      <c r="C601" s="28"/>
      <c r="D601" s="266"/>
      <c r="E601" s="252">
        <v>65</v>
      </c>
      <c r="F601" s="259" t="s">
        <v>11</v>
      </c>
      <c r="G601" s="252"/>
      <c r="H601" s="245" t="s">
        <v>19</v>
      </c>
    </row>
    <row r="602" s="245" customFormat="1" ht="18" spans="1:8">
      <c r="A602" s="263"/>
      <c r="B602" s="253" t="s">
        <v>18</v>
      </c>
      <c r="C602" s="28"/>
      <c r="D602" s="266"/>
      <c r="E602" s="252">
        <v>70</v>
      </c>
      <c r="F602" s="259" t="s">
        <v>11</v>
      </c>
      <c r="G602" s="252"/>
      <c r="H602" s="245" t="s">
        <v>19</v>
      </c>
    </row>
    <row r="603" s="245" customFormat="1" ht="18" spans="1:8">
      <c r="A603" s="263"/>
      <c r="B603" s="253" t="s">
        <v>18</v>
      </c>
      <c r="C603" s="29"/>
      <c r="D603" s="266"/>
      <c r="E603" s="252">
        <v>70</v>
      </c>
      <c r="F603" s="259" t="s">
        <v>13</v>
      </c>
      <c r="G603" s="252">
        <v>14</v>
      </c>
      <c r="H603" s="245" t="s">
        <v>19</v>
      </c>
    </row>
    <row r="604" s="245" customFormat="1" ht="18" spans="1:8">
      <c r="A604" s="263"/>
      <c r="B604" s="253" t="s">
        <v>18</v>
      </c>
      <c r="C604" s="29"/>
      <c r="D604" s="266"/>
      <c r="E604" s="252">
        <v>77</v>
      </c>
      <c r="F604" s="259" t="s">
        <v>13</v>
      </c>
      <c r="G604" s="252">
        <v>9</v>
      </c>
      <c r="H604" s="245" t="s">
        <v>41</v>
      </c>
    </row>
    <row r="605" s="245" customFormat="1" ht="18" spans="1:8">
      <c r="A605" s="263"/>
      <c r="B605" s="253" t="s">
        <v>18</v>
      </c>
      <c r="C605" s="29"/>
      <c r="D605" s="266"/>
      <c r="E605" s="253">
        <v>77</v>
      </c>
      <c r="F605" s="259" t="s">
        <v>11</v>
      </c>
      <c r="G605" s="252">
        <v>30</v>
      </c>
      <c r="H605" s="245" t="s">
        <v>41</v>
      </c>
    </row>
    <row r="606" s="245" customFormat="1" ht="18" spans="1:8">
      <c r="A606" s="263"/>
      <c r="B606" s="253" t="s">
        <v>18</v>
      </c>
      <c r="C606" s="29"/>
      <c r="D606" s="266"/>
      <c r="E606" s="253">
        <v>87</v>
      </c>
      <c r="F606" s="259" t="s">
        <v>13</v>
      </c>
      <c r="G606" s="252">
        <v>36</v>
      </c>
      <c r="H606" s="245" t="s">
        <v>41</v>
      </c>
    </row>
    <row r="607" s="245" customFormat="1" ht="18" spans="1:8">
      <c r="A607" s="263"/>
      <c r="B607" s="253" t="s">
        <v>18</v>
      </c>
      <c r="C607" s="29"/>
      <c r="D607" s="256"/>
      <c r="E607" s="253">
        <v>87</v>
      </c>
      <c r="F607" s="259" t="s">
        <v>11</v>
      </c>
      <c r="G607" s="252">
        <v>16</v>
      </c>
      <c r="H607" s="245" t="s">
        <v>41</v>
      </c>
    </row>
    <row r="608" s="245" customFormat="1" ht="18" spans="1:8">
      <c r="A608" s="263"/>
      <c r="B608" s="253" t="s">
        <v>16</v>
      </c>
      <c r="C608" s="29"/>
      <c r="D608" s="252" t="s">
        <v>10</v>
      </c>
      <c r="E608" s="253">
        <v>55</v>
      </c>
      <c r="F608" s="259" t="s">
        <v>13</v>
      </c>
      <c r="G608" s="252">
        <v>1</v>
      </c>
      <c r="H608" s="245" t="s">
        <v>38</v>
      </c>
    </row>
    <row r="609" s="245" customFormat="1" ht="18" spans="1:8">
      <c r="A609" s="263"/>
      <c r="B609" s="253" t="s">
        <v>16</v>
      </c>
      <c r="C609" s="29"/>
      <c r="D609" s="252"/>
      <c r="E609" s="253">
        <v>55</v>
      </c>
      <c r="F609" s="259" t="s">
        <v>11</v>
      </c>
      <c r="G609" s="252">
        <v>17</v>
      </c>
      <c r="H609" s="245" t="s">
        <v>38</v>
      </c>
    </row>
    <row r="610" s="245" customFormat="1" ht="18" spans="1:8">
      <c r="A610" s="263"/>
      <c r="B610" s="253" t="s">
        <v>18</v>
      </c>
      <c r="C610" s="29"/>
      <c r="D610" s="252"/>
      <c r="E610" s="253">
        <v>65</v>
      </c>
      <c r="F610" s="259" t="s">
        <v>11</v>
      </c>
      <c r="G610" s="252"/>
      <c r="H610" s="245" t="s">
        <v>62</v>
      </c>
    </row>
    <row r="611" s="245" customFormat="1" ht="18" spans="1:8">
      <c r="A611" s="263"/>
      <c r="B611" s="253" t="s">
        <v>18</v>
      </c>
      <c r="C611" s="29"/>
      <c r="D611" s="252"/>
      <c r="E611" s="253">
        <v>65</v>
      </c>
      <c r="F611" s="259" t="s">
        <v>13</v>
      </c>
      <c r="G611" s="252">
        <v>3</v>
      </c>
      <c r="H611" s="245" t="s">
        <v>62</v>
      </c>
    </row>
    <row r="612" s="245" customFormat="1" ht="18" spans="1:8">
      <c r="A612" s="263"/>
      <c r="B612" s="253" t="s">
        <v>18</v>
      </c>
      <c r="C612" s="29"/>
      <c r="D612" s="252"/>
      <c r="E612" s="253">
        <v>70</v>
      </c>
      <c r="F612" s="259" t="s">
        <v>13</v>
      </c>
      <c r="G612" s="252">
        <v>3</v>
      </c>
      <c r="H612" s="245" t="s">
        <v>62</v>
      </c>
    </row>
    <row r="613" s="245" customFormat="1" ht="18" spans="1:8">
      <c r="A613" s="263"/>
      <c r="B613" s="253" t="s">
        <v>18</v>
      </c>
      <c r="C613" s="29"/>
      <c r="D613" s="252"/>
      <c r="E613" s="253">
        <v>77</v>
      </c>
      <c r="F613" s="259" t="s">
        <v>11</v>
      </c>
      <c r="G613" s="252"/>
      <c r="H613" s="245" t="s">
        <v>39</v>
      </c>
    </row>
    <row r="614" s="245" customFormat="1" ht="18" spans="1:8">
      <c r="A614" s="263"/>
      <c r="B614" s="253" t="s">
        <v>18</v>
      </c>
      <c r="C614" s="29"/>
      <c r="D614" s="252"/>
      <c r="E614" s="253">
        <v>77</v>
      </c>
      <c r="F614" s="259" t="s">
        <v>13</v>
      </c>
      <c r="G614" s="252"/>
      <c r="H614" s="245" t="s">
        <v>41</v>
      </c>
    </row>
    <row r="615" s="245" customFormat="1" ht="18" spans="1:8">
      <c r="A615" s="263"/>
      <c r="B615" s="253" t="s">
        <v>18</v>
      </c>
      <c r="C615" s="29"/>
      <c r="D615" s="252"/>
      <c r="E615" s="253">
        <v>87</v>
      </c>
      <c r="F615" s="259" t="s">
        <v>13</v>
      </c>
      <c r="G615" s="252">
        <v>29</v>
      </c>
      <c r="H615" s="245" t="s">
        <v>41</v>
      </c>
    </row>
    <row r="616" s="245" customFormat="1" ht="18" spans="1:8">
      <c r="A616" s="264"/>
      <c r="B616" s="253" t="s">
        <v>18</v>
      </c>
      <c r="C616" s="29"/>
      <c r="D616" s="252"/>
      <c r="E616" s="253">
        <v>87</v>
      </c>
      <c r="F616" s="259" t="s">
        <v>11</v>
      </c>
      <c r="G616" s="252">
        <v>52</v>
      </c>
      <c r="H616" s="245" t="s">
        <v>41</v>
      </c>
    </row>
    <row r="617" s="245" customFormat="1" ht="18" spans="1:8">
      <c r="A617" s="267"/>
      <c r="B617" s="253"/>
      <c r="C617" s="29"/>
      <c r="D617" s="252"/>
      <c r="E617" s="253"/>
      <c r="F617" s="259"/>
      <c r="G617" s="252"/>
      <c r="H617" s="245" t="s">
        <v>41</v>
      </c>
    </row>
    <row r="618" s="245" customFormat="1" ht="18" spans="1:7">
      <c r="A618" s="267" t="s">
        <v>63</v>
      </c>
      <c r="B618" s="253"/>
      <c r="C618" s="29"/>
      <c r="D618" s="252" t="s">
        <v>64</v>
      </c>
      <c r="E618" s="253">
        <v>23</v>
      </c>
      <c r="F618" s="259" t="s">
        <v>13</v>
      </c>
      <c r="G618" s="252">
        <v>24</v>
      </c>
    </row>
    <row r="619" s="245" customFormat="1" ht="18" spans="1:7">
      <c r="A619" s="267" t="s">
        <v>63</v>
      </c>
      <c r="B619" s="253"/>
      <c r="C619" s="29"/>
      <c r="D619" s="252" t="s">
        <v>64</v>
      </c>
      <c r="E619" s="253">
        <v>26</v>
      </c>
      <c r="F619" s="259" t="s">
        <v>13</v>
      </c>
      <c r="G619" s="252"/>
    </row>
    <row r="620" s="245" customFormat="1" ht="18" spans="1:7">
      <c r="A620" s="267" t="s">
        <v>63</v>
      </c>
      <c r="B620" s="253"/>
      <c r="C620" s="29"/>
      <c r="D620" s="252" t="s">
        <v>64</v>
      </c>
      <c r="E620" s="253">
        <v>25</v>
      </c>
      <c r="F620" s="259" t="s">
        <v>13</v>
      </c>
      <c r="G620" s="252"/>
    </row>
    <row r="621" s="245" customFormat="1" ht="18" spans="1:7">
      <c r="A621" s="267" t="s">
        <v>63</v>
      </c>
      <c r="B621" s="253"/>
      <c r="C621" s="29"/>
      <c r="D621" s="252" t="s">
        <v>64</v>
      </c>
      <c r="E621" s="253">
        <v>27</v>
      </c>
      <c r="F621" s="259" t="s">
        <v>13</v>
      </c>
      <c r="G621" s="252"/>
    </row>
    <row r="622" s="245" customFormat="1" spans="1:8">
      <c r="A622" s="253" t="s">
        <v>65</v>
      </c>
      <c r="B622" s="253" t="s">
        <v>66</v>
      </c>
      <c r="C622" s="268"/>
      <c r="D622" s="253" t="s">
        <v>20</v>
      </c>
      <c r="E622" s="253">
        <v>40</v>
      </c>
      <c r="F622" s="254" t="s">
        <v>11</v>
      </c>
      <c r="G622" s="252">
        <v>1</v>
      </c>
      <c r="H622" s="245" t="s">
        <v>37</v>
      </c>
    </row>
    <row r="623" s="245" customFormat="1" spans="1:8">
      <c r="A623" s="253" t="s">
        <v>67</v>
      </c>
      <c r="B623" s="253" t="s">
        <v>18</v>
      </c>
      <c r="C623" s="268"/>
      <c r="D623" s="253" t="s">
        <v>20</v>
      </c>
      <c r="E623" s="253">
        <v>80</v>
      </c>
      <c r="F623" s="254" t="s">
        <v>11</v>
      </c>
      <c r="G623" s="252">
        <v>1</v>
      </c>
      <c r="H623" s="245" t="s">
        <v>68</v>
      </c>
    </row>
    <row r="624" s="245" customFormat="1" spans="1:8">
      <c r="A624" s="253" t="s">
        <v>69</v>
      </c>
      <c r="B624" s="253" t="s">
        <v>18</v>
      </c>
      <c r="C624" s="268"/>
      <c r="D624" s="253" t="s">
        <v>10</v>
      </c>
      <c r="E624" s="253">
        <v>85</v>
      </c>
      <c r="F624" s="254" t="s">
        <v>11</v>
      </c>
      <c r="G624" s="252">
        <v>1</v>
      </c>
      <c r="H624" s="245" t="s">
        <v>68</v>
      </c>
    </row>
    <row r="625" s="245" customFormat="1" spans="1:8">
      <c r="A625" s="253" t="s">
        <v>70</v>
      </c>
      <c r="B625" s="253" t="s">
        <v>18</v>
      </c>
      <c r="C625" s="268"/>
      <c r="D625" s="253" t="s">
        <v>20</v>
      </c>
      <c r="E625" s="253">
        <v>70</v>
      </c>
      <c r="F625" s="254" t="s">
        <v>11</v>
      </c>
      <c r="G625" s="252">
        <v>1</v>
      </c>
      <c r="H625" s="245" t="s">
        <v>68</v>
      </c>
    </row>
    <row r="626" s="245" customFormat="1" spans="1:8">
      <c r="A626" s="253" t="s">
        <v>71</v>
      </c>
      <c r="B626" s="253" t="s">
        <v>18</v>
      </c>
      <c r="C626" s="268"/>
      <c r="D626" s="253" t="s">
        <v>20</v>
      </c>
      <c r="E626" s="253">
        <v>70</v>
      </c>
      <c r="F626" s="254" t="s">
        <v>11</v>
      </c>
      <c r="G626" s="252">
        <v>1</v>
      </c>
      <c r="H626" s="245" t="s">
        <v>68</v>
      </c>
    </row>
    <row r="627" s="245" customFormat="1" spans="1:8">
      <c r="A627" s="253" t="s">
        <v>72</v>
      </c>
      <c r="B627" s="253" t="s">
        <v>18</v>
      </c>
      <c r="C627" s="268"/>
      <c r="D627" s="253" t="s">
        <v>10</v>
      </c>
      <c r="E627" s="253">
        <v>88</v>
      </c>
      <c r="F627" s="254" t="s">
        <v>11</v>
      </c>
      <c r="G627" s="252">
        <v>1</v>
      </c>
      <c r="H627" s="245" t="s">
        <v>68</v>
      </c>
    </row>
    <row r="628" s="245" customFormat="1" spans="1:8">
      <c r="A628" s="253" t="s">
        <v>67</v>
      </c>
      <c r="B628" s="253" t="s">
        <v>18</v>
      </c>
      <c r="C628" s="268"/>
      <c r="D628" s="253" t="s">
        <v>10</v>
      </c>
      <c r="E628" s="253">
        <v>88</v>
      </c>
      <c r="F628" s="254" t="s">
        <v>11</v>
      </c>
      <c r="G628" s="252">
        <v>1</v>
      </c>
      <c r="H628" s="245" t="s">
        <v>68</v>
      </c>
    </row>
    <row r="629" s="245" customFormat="1" spans="1:8">
      <c r="A629" s="253" t="s">
        <v>73</v>
      </c>
      <c r="B629" s="253" t="s">
        <v>18</v>
      </c>
      <c r="C629" s="268"/>
      <c r="D629" s="253" t="s">
        <v>10</v>
      </c>
      <c r="E629" s="253">
        <v>88</v>
      </c>
      <c r="F629" s="254" t="s">
        <v>11</v>
      </c>
      <c r="G629" s="252">
        <v>1</v>
      </c>
      <c r="H629" s="245" t="s">
        <v>68</v>
      </c>
    </row>
    <row r="630" s="245" customFormat="1" spans="1:8">
      <c r="A630" s="253" t="s">
        <v>74</v>
      </c>
      <c r="B630" s="253" t="s">
        <v>18</v>
      </c>
      <c r="C630" s="268"/>
      <c r="D630" s="253" t="s">
        <v>10</v>
      </c>
      <c r="E630" s="253">
        <v>95</v>
      </c>
      <c r="F630" s="254" t="s">
        <v>13</v>
      </c>
      <c r="G630" s="252"/>
      <c r="H630" s="245" t="s">
        <v>51</v>
      </c>
    </row>
    <row r="631" s="245" customFormat="1" spans="1:8">
      <c r="A631" s="253" t="s">
        <v>75</v>
      </c>
      <c r="B631" s="253" t="s">
        <v>18</v>
      </c>
      <c r="C631" s="268"/>
      <c r="D631" s="253" t="s">
        <v>10</v>
      </c>
      <c r="E631" s="253">
        <v>85</v>
      </c>
      <c r="F631" s="254" t="s">
        <v>13</v>
      </c>
      <c r="G631" s="252">
        <v>1</v>
      </c>
      <c r="H631" s="245" t="s">
        <v>68</v>
      </c>
    </row>
    <row r="632" s="245" customFormat="1" spans="1:8">
      <c r="A632" s="253" t="s">
        <v>76</v>
      </c>
      <c r="B632" s="253" t="s">
        <v>18</v>
      </c>
      <c r="C632" s="268"/>
      <c r="D632" s="253" t="s">
        <v>10</v>
      </c>
      <c r="E632" s="253">
        <v>85</v>
      </c>
      <c r="F632" s="254" t="s">
        <v>13</v>
      </c>
      <c r="G632" s="252"/>
      <c r="H632" s="245" t="s">
        <v>68</v>
      </c>
    </row>
    <row r="633" s="245" customFormat="1" spans="1:8">
      <c r="A633" s="253" t="s">
        <v>77</v>
      </c>
      <c r="B633" s="253" t="s">
        <v>18</v>
      </c>
      <c r="C633" s="268"/>
      <c r="D633" s="253" t="s">
        <v>10</v>
      </c>
      <c r="E633" s="253">
        <v>85</v>
      </c>
      <c r="F633" s="254" t="s">
        <v>13</v>
      </c>
      <c r="G633" s="252">
        <v>1</v>
      </c>
      <c r="H633" s="245" t="s">
        <v>68</v>
      </c>
    </row>
    <row r="634" s="245" customFormat="1" spans="1:8">
      <c r="A634" s="253" t="s">
        <v>78</v>
      </c>
      <c r="B634" s="253" t="s">
        <v>18</v>
      </c>
      <c r="C634" s="268"/>
      <c r="D634" s="253" t="s">
        <v>10</v>
      </c>
      <c r="E634" s="253">
        <v>85</v>
      </c>
      <c r="F634" s="254" t="s">
        <v>13</v>
      </c>
      <c r="G634" s="252">
        <v>1</v>
      </c>
      <c r="H634" s="245" t="s">
        <v>68</v>
      </c>
    </row>
    <row r="635" s="245" customFormat="1" spans="1:8">
      <c r="A635" s="253" t="s">
        <v>79</v>
      </c>
      <c r="B635" s="253" t="s">
        <v>18</v>
      </c>
      <c r="C635" s="268"/>
      <c r="D635" s="253" t="s">
        <v>10</v>
      </c>
      <c r="E635" s="253">
        <v>85</v>
      </c>
      <c r="F635" s="254" t="s">
        <v>13</v>
      </c>
      <c r="G635" s="252">
        <v>1</v>
      </c>
      <c r="H635" s="245" t="s">
        <v>68</v>
      </c>
    </row>
    <row r="636" s="245" customFormat="1" spans="1:8">
      <c r="A636" s="253" t="s">
        <v>80</v>
      </c>
      <c r="B636" s="253" t="s">
        <v>18</v>
      </c>
      <c r="C636" s="268"/>
      <c r="D636" s="253" t="s">
        <v>10</v>
      </c>
      <c r="E636" s="253">
        <v>75</v>
      </c>
      <c r="F636" s="254" t="s">
        <v>13</v>
      </c>
      <c r="G636" s="252">
        <v>1</v>
      </c>
      <c r="H636" s="245" t="s">
        <v>19</v>
      </c>
    </row>
    <row r="637" s="245" customFormat="1" spans="1:8">
      <c r="A637" s="253" t="s">
        <v>78</v>
      </c>
      <c r="B637" s="253" t="s">
        <v>18</v>
      </c>
      <c r="C637" s="268"/>
      <c r="D637" s="253" t="s">
        <v>10</v>
      </c>
      <c r="E637" s="253">
        <v>75</v>
      </c>
      <c r="F637" s="254" t="s">
        <v>11</v>
      </c>
      <c r="G637" s="252">
        <v>1</v>
      </c>
      <c r="H637" s="245" t="s">
        <v>32</v>
      </c>
    </row>
    <row r="638" s="245" customFormat="1" spans="1:8">
      <c r="A638" s="253" t="s">
        <v>78</v>
      </c>
      <c r="B638" s="253" t="s">
        <v>18</v>
      </c>
      <c r="C638" s="268"/>
      <c r="D638" s="253" t="s">
        <v>10</v>
      </c>
      <c r="E638" s="253">
        <v>70</v>
      </c>
      <c r="F638" s="254" t="s">
        <v>11</v>
      </c>
      <c r="G638" s="252">
        <v>1</v>
      </c>
      <c r="H638" s="245" t="s">
        <v>32</v>
      </c>
    </row>
    <row r="639" s="245" customFormat="1" spans="1:8">
      <c r="A639" s="253" t="s">
        <v>81</v>
      </c>
      <c r="B639" s="253" t="s">
        <v>33</v>
      </c>
      <c r="C639" s="268"/>
      <c r="D639" s="253" t="s">
        <v>10</v>
      </c>
      <c r="E639" s="253">
        <v>65</v>
      </c>
      <c r="F639" s="254" t="s">
        <v>11</v>
      </c>
      <c r="G639" s="252">
        <v>1</v>
      </c>
      <c r="H639" s="245" t="s">
        <v>49</v>
      </c>
    </row>
    <row r="640" s="245" customFormat="1" spans="1:8">
      <c r="A640" s="253" t="s">
        <v>81</v>
      </c>
      <c r="B640" s="253" t="s">
        <v>33</v>
      </c>
      <c r="C640" s="268"/>
      <c r="D640" s="253" t="s">
        <v>10</v>
      </c>
      <c r="E640" s="253">
        <v>55</v>
      </c>
      <c r="F640" s="254" t="s">
        <v>11</v>
      </c>
      <c r="G640" s="252">
        <v>1</v>
      </c>
      <c r="H640" s="245" t="s">
        <v>49</v>
      </c>
    </row>
    <row r="641" s="245" customFormat="1" spans="1:8">
      <c r="A641" s="253" t="s">
        <v>82</v>
      </c>
      <c r="B641" s="253" t="s">
        <v>18</v>
      </c>
      <c r="C641" s="268"/>
      <c r="D641" s="253" t="s">
        <v>10</v>
      </c>
      <c r="E641" s="253">
        <v>77</v>
      </c>
      <c r="F641" s="254" t="s">
        <v>13</v>
      </c>
      <c r="G641" s="252">
        <v>5</v>
      </c>
      <c r="H641" s="245" t="s">
        <v>19</v>
      </c>
    </row>
    <row r="642" s="245" customFormat="1" spans="1:8">
      <c r="A642" s="253" t="s">
        <v>82</v>
      </c>
      <c r="B642" s="253" t="s">
        <v>18</v>
      </c>
      <c r="C642" s="268"/>
      <c r="D642" s="253" t="s">
        <v>10</v>
      </c>
      <c r="E642" s="253">
        <v>102</v>
      </c>
      <c r="F642" s="254" t="s">
        <v>13</v>
      </c>
      <c r="G642" s="252">
        <v>3</v>
      </c>
      <c r="H642" s="245" t="s">
        <v>19</v>
      </c>
    </row>
    <row r="643" s="245" customFormat="1" spans="1:8">
      <c r="A643" s="253" t="s">
        <v>82</v>
      </c>
      <c r="B643" s="253" t="s">
        <v>18</v>
      </c>
      <c r="C643" s="268"/>
      <c r="D643" s="253" t="s">
        <v>20</v>
      </c>
      <c r="E643" s="253">
        <v>102</v>
      </c>
      <c r="F643" s="254" t="s">
        <v>13</v>
      </c>
      <c r="G643" s="252">
        <v>3</v>
      </c>
      <c r="H643" s="245" t="s">
        <v>19</v>
      </c>
    </row>
    <row r="644" s="245" customFormat="1" spans="1:8">
      <c r="A644" s="253" t="s">
        <v>83</v>
      </c>
      <c r="B644" s="253" t="s">
        <v>27</v>
      </c>
      <c r="C644" s="268"/>
      <c r="D644" s="253" t="s">
        <v>20</v>
      </c>
      <c r="E644" s="253">
        <v>55</v>
      </c>
      <c r="F644" s="254" t="s">
        <v>13</v>
      </c>
      <c r="G644" s="252">
        <v>2</v>
      </c>
      <c r="H644" s="245" t="s">
        <v>84</v>
      </c>
    </row>
    <row r="645" s="245" customFormat="1" ht="18" spans="1:8">
      <c r="A645" s="253" t="s">
        <v>83</v>
      </c>
      <c r="B645" s="269" t="s">
        <v>27</v>
      </c>
      <c r="C645" s="268"/>
      <c r="D645" s="253" t="s">
        <v>20</v>
      </c>
      <c r="E645" s="253">
        <v>65</v>
      </c>
      <c r="F645" s="254" t="s">
        <v>13</v>
      </c>
      <c r="G645" s="252">
        <v>5</v>
      </c>
      <c r="H645" s="245" t="s">
        <v>84</v>
      </c>
    </row>
    <row r="646" s="245" customFormat="1" ht="18.75" spans="1:8">
      <c r="A646" s="253" t="s">
        <v>83</v>
      </c>
      <c r="B646" s="269" t="s">
        <v>27</v>
      </c>
      <c r="C646" s="268"/>
      <c r="D646" s="270" t="s">
        <v>85</v>
      </c>
      <c r="E646" s="271">
        <v>65</v>
      </c>
      <c r="F646" s="254" t="s">
        <v>13</v>
      </c>
      <c r="G646" s="252">
        <v>1</v>
      </c>
      <c r="H646" s="245" t="s">
        <v>84</v>
      </c>
    </row>
    <row r="647" s="245" customFormat="1" ht="18.75" spans="1:8">
      <c r="A647" s="253" t="s">
        <v>86</v>
      </c>
      <c r="B647" s="269" t="s">
        <v>87</v>
      </c>
      <c r="C647" s="269"/>
      <c r="D647" s="270" t="s">
        <v>88</v>
      </c>
      <c r="E647" s="271">
        <v>77</v>
      </c>
      <c r="F647" s="254" t="s">
        <v>13</v>
      </c>
      <c r="G647" s="252"/>
      <c r="H647" s="245" t="s">
        <v>19</v>
      </c>
    </row>
    <row r="648" s="245" customFormat="1" ht="18.75" spans="1:8">
      <c r="A648" s="253" t="s">
        <v>86</v>
      </c>
      <c r="B648" s="269" t="s">
        <v>87</v>
      </c>
      <c r="C648" s="269"/>
      <c r="D648" s="270" t="s">
        <v>21</v>
      </c>
      <c r="E648" s="271">
        <v>77</v>
      </c>
      <c r="F648" s="254" t="s">
        <v>13</v>
      </c>
      <c r="G648" s="252">
        <v>6</v>
      </c>
      <c r="H648" s="245" t="s">
        <v>19</v>
      </c>
    </row>
    <row r="649" s="245" customFormat="1" ht="18.75" spans="1:8">
      <c r="A649" s="253" t="s">
        <v>82</v>
      </c>
      <c r="B649" s="269" t="s">
        <v>87</v>
      </c>
      <c r="C649" s="269"/>
      <c r="D649" s="270" t="s">
        <v>21</v>
      </c>
      <c r="E649" s="271">
        <v>87</v>
      </c>
      <c r="F649" s="254" t="s">
        <v>13</v>
      </c>
      <c r="G649" s="252">
        <v>6</v>
      </c>
      <c r="H649" s="245" t="s">
        <v>19</v>
      </c>
    </row>
    <row r="650" s="245" customFormat="1" ht="18.75" spans="1:8">
      <c r="A650" s="253" t="s">
        <v>82</v>
      </c>
      <c r="B650" s="269" t="s">
        <v>87</v>
      </c>
      <c r="C650" s="269"/>
      <c r="D650" s="270" t="s">
        <v>10</v>
      </c>
      <c r="E650" s="271">
        <v>87</v>
      </c>
      <c r="F650" s="254" t="s">
        <v>13</v>
      </c>
      <c r="G650" s="252">
        <v>5</v>
      </c>
      <c r="H650" s="245" t="s">
        <v>19</v>
      </c>
    </row>
    <row r="651" s="245" customFormat="1" ht="18.75" spans="1:8">
      <c r="A651" s="253" t="s">
        <v>83</v>
      </c>
      <c r="B651" s="269" t="s">
        <v>89</v>
      </c>
      <c r="C651" s="269"/>
      <c r="D651" s="270" t="s">
        <v>88</v>
      </c>
      <c r="E651" s="271">
        <v>50</v>
      </c>
      <c r="F651" s="254" t="s">
        <v>13</v>
      </c>
      <c r="G651" s="252">
        <v>1</v>
      </c>
      <c r="H651" s="245" t="s">
        <v>37</v>
      </c>
    </row>
    <row r="652" s="245" customFormat="1" ht="18.75" spans="1:8">
      <c r="A652" s="253" t="s">
        <v>90</v>
      </c>
      <c r="B652" s="269" t="s">
        <v>91</v>
      </c>
      <c r="C652" s="269"/>
      <c r="D652" s="270" t="s">
        <v>20</v>
      </c>
      <c r="E652" s="271">
        <v>30</v>
      </c>
      <c r="F652" s="254" t="s">
        <v>11</v>
      </c>
      <c r="G652" s="252">
        <v>1</v>
      </c>
      <c r="H652" s="245" t="s">
        <v>12</v>
      </c>
    </row>
    <row r="653" s="245" customFormat="1" ht="18.75" spans="1:8">
      <c r="A653" s="253" t="s">
        <v>90</v>
      </c>
      <c r="B653" s="269" t="s">
        <v>91</v>
      </c>
      <c r="C653" s="269"/>
      <c r="D653" s="270" t="s">
        <v>10</v>
      </c>
      <c r="E653" s="271">
        <v>30</v>
      </c>
      <c r="F653" s="254" t="s">
        <v>11</v>
      </c>
      <c r="G653" s="252">
        <v>1</v>
      </c>
      <c r="H653" s="245" t="s">
        <v>12</v>
      </c>
    </row>
    <row r="654" s="245" customFormat="1" ht="18.75" spans="1:8">
      <c r="A654" s="253" t="s">
        <v>90</v>
      </c>
      <c r="B654" s="269" t="s">
        <v>91</v>
      </c>
      <c r="C654" s="269"/>
      <c r="D654" s="270" t="s">
        <v>20</v>
      </c>
      <c r="E654" s="271">
        <v>20</v>
      </c>
      <c r="F654" s="254" t="s">
        <v>11</v>
      </c>
      <c r="G654" s="252">
        <v>1</v>
      </c>
      <c r="H654" s="245" t="s">
        <v>12</v>
      </c>
    </row>
    <row r="655" s="245" customFormat="1" ht="18.75" spans="1:8">
      <c r="A655" s="253" t="s">
        <v>90</v>
      </c>
      <c r="B655" s="269" t="s">
        <v>91</v>
      </c>
      <c r="C655" s="269"/>
      <c r="D655" s="270" t="s">
        <v>10</v>
      </c>
      <c r="E655" s="271">
        <v>20</v>
      </c>
      <c r="F655" s="254" t="s">
        <v>11</v>
      </c>
      <c r="G655" s="252">
        <v>1</v>
      </c>
      <c r="H655" s="245" t="s">
        <v>12</v>
      </c>
    </row>
    <row r="656" s="245" customFormat="1" ht="18.75" spans="1:8">
      <c r="A656" s="253" t="s">
        <v>83</v>
      </c>
      <c r="B656" s="269" t="s">
        <v>89</v>
      </c>
      <c r="C656" s="269"/>
      <c r="D656" s="270" t="s">
        <v>85</v>
      </c>
      <c r="E656" s="271">
        <v>50</v>
      </c>
      <c r="F656" s="254" t="s">
        <v>11</v>
      </c>
      <c r="G656" s="252">
        <v>2</v>
      </c>
      <c r="H656" s="245" t="s">
        <v>37</v>
      </c>
    </row>
    <row r="657" s="245" customFormat="1" ht="18.75" spans="1:8">
      <c r="A657" s="253" t="s">
        <v>83</v>
      </c>
      <c r="B657" s="269" t="s">
        <v>89</v>
      </c>
      <c r="C657" s="269"/>
      <c r="D657" s="270" t="s">
        <v>88</v>
      </c>
      <c r="E657" s="271">
        <v>50</v>
      </c>
      <c r="F657" s="254" t="s">
        <v>11</v>
      </c>
      <c r="G657" s="252">
        <v>1</v>
      </c>
      <c r="H657" s="245" t="s">
        <v>37</v>
      </c>
    </row>
    <row r="658" s="245" customFormat="1" ht="18.75" spans="1:8">
      <c r="A658" s="253" t="s">
        <v>83</v>
      </c>
      <c r="B658" s="269" t="s">
        <v>89</v>
      </c>
      <c r="C658" s="269"/>
      <c r="D658" s="270" t="s">
        <v>20</v>
      </c>
      <c r="E658" s="271">
        <v>40</v>
      </c>
      <c r="F658" s="254" t="s">
        <v>11</v>
      </c>
      <c r="G658" s="252">
        <v>1</v>
      </c>
      <c r="H658" s="245" t="s">
        <v>37</v>
      </c>
    </row>
    <row r="659" s="245" customFormat="1" ht="18.75" spans="1:8">
      <c r="A659" s="253" t="s">
        <v>83</v>
      </c>
      <c r="B659" s="269" t="s">
        <v>89</v>
      </c>
      <c r="C659" s="269"/>
      <c r="D659" s="270" t="s">
        <v>10</v>
      </c>
      <c r="E659" s="271">
        <v>40</v>
      </c>
      <c r="F659" s="254" t="s">
        <v>11</v>
      </c>
      <c r="G659" s="252">
        <v>1</v>
      </c>
      <c r="H659" s="245" t="s">
        <v>37</v>
      </c>
    </row>
    <row r="660" s="245" customFormat="1" ht="18.75" spans="1:8">
      <c r="A660" s="253" t="s">
        <v>86</v>
      </c>
      <c r="B660" s="269" t="s">
        <v>87</v>
      </c>
      <c r="C660" s="269"/>
      <c r="D660" s="270" t="s">
        <v>21</v>
      </c>
      <c r="E660" s="271">
        <v>77</v>
      </c>
      <c r="F660" s="254" t="s">
        <v>11</v>
      </c>
      <c r="G660" s="252">
        <v>2</v>
      </c>
      <c r="H660" s="245" t="s">
        <v>19</v>
      </c>
    </row>
    <row r="661" s="245" customFormat="1" ht="18.75" spans="1:8">
      <c r="A661" s="253" t="s">
        <v>86</v>
      </c>
      <c r="B661" s="269" t="s">
        <v>87</v>
      </c>
      <c r="C661" s="269"/>
      <c r="D661" s="270" t="s">
        <v>20</v>
      </c>
      <c r="E661" s="271">
        <v>77</v>
      </c>
      <c r="F661" s="254" t="s">
        <v>11</v>
      </c>
      <c r="G661" s="252">
        <v>1</v>
      </c>
      <c r="H661" s="245" t="s">
        <v>19</v>
      </c>
    </row>
    <row r="662" s="245" customFormat="1" ht="18.75" spans="1:8">
      <c r="A662" s="253" t="s">
        <v>86</v>
      </c>
      <c r="B662" s="269" t="s">
        <v>87</v>
      </c>
      <c r="C662" s="269"/>
      <c r="D662" s="270" t="s">
        <v>10</v>
      </c>
      <c r="E662" s="271">
        <v>77</v>
      </c>
      <c r="F662" s="254" t="s">
        <v>11</v>
      </c>
      <c r="G662" s="252">
        <v>2</v>
      </c>
      <c r="H662" s="245" t="s">
        <v>19</v>
      </c>
    </row>
    <row r="663" s="245" customFormat="1" ht="18.75" spans="1:8">
      <c r="A663" s="253" t="s">
        <v>82</v>
      </c>
      <c r="B663" s="269" t="s">
        <v>87</v>
      </c>
      <c r="C663" s="269"/>
      <c r="D663" s="270" t="s">
        <v>10</v>
      </c>
      <c r="E663" s="271">
        <v>87</v>
      </c>
      <c r="F663" s="254" t="s">
        <v>11</v>
      </c>
      <c r="G663" s="252">
        <v>2</v>
      </c>
      <c r="H663" s="245" t="s">
        <v>19</v>
      </c>
    </row>
    <row r="664" s="245" customFormat="1" ht="18.75" spans="1:8">
      <c r="A664" s="253" t="s">
        <v>82</v>
      </c>
      <c r="B664" s="269" t="s">
        <v>87</v>
      </c>
      <c r="C664" s="269"/>
      <c r="D664" s="270" t="s">
        <v>20</v>
      </c>
      <c r="E664" s="271">
        <v>87</v>
      </c>
      <c r="F664" s="254" t="s">
        <v>11</v>
      </c>
      <c r="G664" s="252"/>
      <c r="H664" s="245" t="s">
        <v>19</v>
      </c>
    </row>
    <row r="665" s="245" customFormat="1" spans="1:7">
      <c r="A665" s="253"/>
      <c r="B665" s="253"/>
      <c r="C665" s="268"/>
      <c r="D665" s="253"/>
      <c r="E665" s="253"/>
      <c r="F665" s="254"/>
      <c r="G665" s="252"/>
    </row>
    <row r="666" s="245" customFormat="1" spans="1:7">
      <c r="A666" s="253"/>
      <c r="B666" s="253"/>
      <c r="C666" s="268"/>
      <c r="D666" s="253"/>
      <c r="E666" s="253"/>
      <c r="F666" s="254"/>
      <c r="G666" s="252"/>
    </row>
    <row r="667" s="245" customFormat="1" spans="1:7">
      <c r="A667" s="272" t="s">
        <v>92</v>
      </c>
      <c r="B667" s="253"/>
      <c r="C667" s="252"/>
      <c r="D667" s="253"/>
      <c r="E667" s="253"/>
      <c r="F667" s="254"/>
      <c r="G667" s="252"/>
    </row>
    <row r="668" s="245" customFormat="1" spans="1:7">
      <c r="A668" s="272" t="s">
        <v>93</v>
      </c>
      <c r="B668" s="253"/>
      <c r="C668" s="252"/>
      <c r="D668" s="253"/>
      <c r="E668" s="253"/>
      <c r="F668" s="254"/>
      <c r="G668" s="252"/>
    </row>
    <row r="669" s="245" customFormat="1" spans="1:7">
      <c r="A669" s="166"/>
      <c r="B669" s="165"/>
      <c r="C669" s="166"/>
      <c r="D669" s="166"/>
      <c r="E669" s="165"/>
      <c r="F669" s="167"/>
      <c r="G669" s="252"/>
    </row>
    <row r="670" s="245" customFormat="1" spans="1:7">
      <c r="A670" s="168"/>
      <c r="B670" s="169"/>
      <c r="C670" s="170"/>
      <c r="D670" s="170"/>
      <c r="E670" s="169"/>
      <c r="F670" s="171"/>
      <c r="G670" s="252"/>
    </row>
    <row r="671" s="245" customFormat="1" spans="1:7">
      <c r="A671" s="273" t="s">
        <v>94</v>
      </c>
      <c r="B671" s="274"/>
      <c r="C671" s="273"/>
      <c r="D671" s="273"/>
      <c r="E671" s="274"/>
      <c r="F671" s="254"/>
      <c r="G671" s="252"/>
    </row>
    <row r="672" s="245" customFormat="1" ht="15" spans="1:7">
      <c r="A672" s="9" t="s">
        <v>1</v>
      </c>
      <c r="B672" s="7" t="s">
        <v>2</v>
      </c>
      <c r="C672" s="174" t="s">
        <v>3</v>
      </c>
      <c r="D672" s="9" t="s">
        <v>4</v>
      </c>
      <c r="E672" s="7" t="s">
        <v>5</v>
      </c>
      <c r="F672" s="10" t="s">
        <v>6</v>
      </c>
      <c r="G672" s="252"/>
    </row>
    <row r="673" s="245" customFormat="1" spans="1:8">
      <c r="A673" s="253" t="s">
        <v>95</v>
      </c>
      <c r="B673" s="253"/>
      <c r="C673" s="253"/>
      <c r="D673" s="253" t="s">
        <v>10</v>
      </c>
      <c r="E673" s="253">
        <v>87</v>
      </c>
      <c r="F673" s="254" t="s">
        <v>13</v>
      </c>
      <c r="G673" s="252">
        <v>1</v>
      </c>
      <c r="H673" s="275" t="s">
        <v>38</v>
      </c>
    </row>
    <row r="674" s="245" customFormat="1" spans="1:8">
      <c r="A674" s="253" t="s">
        <v>96</v>
      </c>
      <c r="B674" s="253"/>
      <c r="C674" s="253"/>
      <c r="D674" s="253" t="s">
        <v>10</v>
      </c>
      <c r="E674" s="253">
        <v>87</v>
      </c>
      <c r="F674" s="254" t="s">
        <v>13</v>
      </c>
      <c r="G674" s="252">
        <v>1</v>
      </c>
      <c r="H674" s="275" t="s">
        <v>97</v>
      </c>
    </row>
    <row r="675" s="245" customFormat="1" spans="1:8">
      <c r="A675" s="253" t="s">
        <v>96</v>
      </c>
      <c r="B675" s="253"/>
      <c r="C675" s="253"/>
      <c r="D675" s="253" t="s">
        <v>20</v>
      </c>
      <c r="E675" s="253">
        <v>77</v>
      </c>
      <c r="F675" s="254" t="s">
        <v>13</v>
      </c>
      <c r="G675" s="252">
        <v>1</v>
      </c>
      <c r="H675" s="275" t="s">
        <v>97</v>
      </c>
    </row>
    <row r="676" s="245" customFormat="1" spans="1:8">
      <c r="A676" s="253" t="s">
        <v>98</v>
      </c>
      <c r="B676" s="253"/>
      <c r="C676" s="253"/>
      <c r="D676" s="253" t="s">
        <v>10</v>
      </c>
      <c r="E676" s="253">
        <v>70</v>
      </c>
      <c r="F676" s="254" t="s">
        <v>13</v>
      </c>
      <c r="G676" s="252">
        <v>2</v>
      </c>
      <c r="H676" s="275" t="s">
        <v>38</v>
      </c>
    </row>
    <row r="677" s="245" customFormat="1" spans="1:8">
      <c r="A677" s="253" t="s">
        <v>98</v>
      </c>
      <c r="B677" s="253"/>
      <c r="C677" s="253"/>
      <c r="D677" s="253" t="s">
        <v>21</v>
      </c>
      <c r="E677" s="253">
        <v>87</v>
      </c>
      <c r="F677" s="254" t="s">
        <v>13</v>
      </c>
      <c r="G677" s="252">
        <v>1</v>
      </c>
      <c r="H677" s="275" t="s">
        <v>38</v>
      </c>
    </row>
    <row r="678" s="245" customFormat="1" spans="1:8">
      <c r="A678" s="253" t="s">
        <v>98</v>
      </c>
      <c r="B678" s="253"/>
      <c r="C678" s="253"/>
      <c r="D678" s="253" t="s">
        <v>10</v>
      </c>
      <c r="E678" s="253">
        <v>77</v>
      </c>
      <c r="F678" s="254" t="s">
        <v>13</v>
      </c>
      <c r="G678" s="252">
        <v>1</v>
      </c>
      <c r="H678" s="275" t="s">
        <v>38</v>
      </c>
    </row>
    <row r="679" s="245" customFormat="1" spans="1:8">
      <c r="A679" s="253" t="s">
        <v>98</v>
      </c>
      <c r="B679" s="253"/>
      <c r="C679" s="253"/>
      <c r="D679" s="253" t="s">
        <v>10</v>
      </c>
      <c r="E679" s="253">
        <v>77</v>
      </c>
      <c r="F679" s="254" t="s">
        <v>11</v>
      </c>
      <c r="G679" s="252">
        <v>1</v>
      </c>
      <c r="H679" s="275" t="s">
        <v>97</v>
      </c>
    </row>
    <row r="680" s="245" customFormat="1" spans="1:8">
      <c r="A680" s="253" t="s">
        <v>99</v>
      </c>
      <c r="B680" s="253"/>
      <c r="C680" s="253"/>
      <c r="D680" s="253" t="s">
        <v>43</v>
      </c>
      <c r="E680" s="253">
        <v>75</v>
      </c>
      <c r="F680" s="254" t="s">
        <v>11</v>
      </c>
      <c r="G680" s="252">
        <v>1</v>
      </c>
      <c r="H680" s="275" t="s">
        <v>38</v>
      </c>
    </row>
    <row r="681" s="245" customFormat="1" spans="1:8">
      <c r="A681" s="253" t="s">
        <v>100</v>
      </c>
      <c r="B681" s="253" t="s">
        <v>101</v>
      </c>
      <c r="C681" s="253"/>
      <c r="D681" s="253" t="s">
        <v>20</v>
      </c>
      <c r="E681" s="253">
        <v>85</v>
      </c>
      <c r="F681" s="254" t="s">
        <v>13</v>
      </c>
      <c r="G681" s="252">
        <v>1</v>
      </c>
      <c r="H681" s="275" t="s">
        <v>38</v>
      </c>
    </row>
    <row r="682" s="245" customFormat="1" spans="1:8">
      <c r="A682" s="253" t="s">
        <v>102</v>
      </c>
      <c r="B682" s="253"/>
      <c r="C682" s="253"/>
      <c r="D682" s="253" t="s">
        <v>20</v>
      </c>
      <c r="E682" s="253">
        <v>87</v>
      </c>
      <c r="F682" s="254" t="s">
        <v>13</v>
      </c>
      <c r="G682" s="252">
        <v>1</v>
      </c>
      <c r="H682" s="275" t="s">
        <v>38</v>
      </c>
    </row>
    <row r="683" s="245" customFormat="1" spans="1:8">
      <c r="A683" s="253" t="s">
        <v>102</v>
      </c>
      <c r="B683" s="253"/>
      <c r="C683" s="253"/>
      <c r="D683" s="253" t="s">
        <v>20</v>
      </c>
      <c r="E683" s="253">
        <v>70</v>
      </c>
      <c r="F683" s="254" t="s">
        <v>13</v>
      </c>
      <c r="G683" s="252">
        <v>1</v>
      </c>
      <c r="H683" s="275" t="s">
        <v>38</v>
      </c>
    </row>
    <row r="684" s="245" customFormat="1" spans="1:8">
      <c r="A684" s="253"/>
      <c r="B684" s="253"/>
      <c r="C684" s="253"/>
      <c r="D684" s="253"/>
      <c r="E684" s="253"/>
      <c r="F684" s="254"/>
      <c r="G684" s="252"/>
      <c r="H684" s="276"/>
    </row>
    <row r="685" s="245" customFormat="1" spans="1:8">
      <c r="A685" s="253" t="s">
        <v>103</v>
      </c>
      <c r="B685" s="253" t="s">
        <v>18</v>
      </c>
      <c r="C685" s="253"/>
      <c r="D685" s="253" t="s">
        <v>21</v>
      </c>
      <c r="E685" s="253">
        <v>77</v>
      </c>
      <c r="F685" s="254" t="s">
        <v>13</v>
      </c>
      <c r="G685" s="252">
        <v>1</v>
      </c>
      <c r="H685" s="245" t="s">
        <v>19</v>
      </c>
    </row>
    <row r="686" s="245" customFormat="1" spans="1:7">
      <c r="A686" s="253"/>
      <c r="B686" s="253"/>
      <c r="C686" s="253"/>
      <c r="D686" s="253"/>
      <c r="E686" s="253"/>
      <c r="F686" s="254"/>
      <c r="G686" s="252"/>
    </row>
    <row r="687" s="245" customFormat="1" spans="1:7">
      <c r="A687" s="253"/>
      <c r="B687" s="253"/>
      <c r="C687" s="253"/>
      <c r="D687" s="253"/>
      <c r="E687" s="253"/>
      <c r="F687" s="254"/>
      <c r="G687" s="252"/>
    </row>
    <row r="688" s="245" customFormat="1" ht="15" spans="1:7">
      <c r="A688" s="277" t="s">
        <v>104</v>
      </c>
      <c r="B688" s="278"/>
      <c r="C688" s="277"/>
      <c r="D688" s="277"/>
      <c r="E688" s="278"/>
      <c r="F688" s="279"/>
      <c r="G688" s="252"/>
    </row>
    <row r="689" s="245" customFormat="1" ht="15" spans="1:7">
      <c r="A689" s="181" t="s">
        <v>1</v>
      </c>
      <c r="B689" s="7" t="s">
        <v>2</v>
      </c>
      <c r="C689" s="180" t="s">
        <v>3</v>
      </c>
      <c r="D689" s="181" t="s">
        <v>4</v>
      </c>
      <c r="E689" s="7" t="s">
        <v>5</v>
      </c>
      <c r="F689" s="10" t="s">
        <v>6</v>
      </c>
      <c r="G689" s="252"/>
    </row>
    <row r="690" s="245" customFormat="1" spans="1:8">
      <c r="A690" s="280" t="s">
        <v>105</v>
      </c>
      <c r="B690" s="183" t="s">
        <v>14</v>
      </c>
      <c r="C690" s="184"/>
      <c r="D690" s="182" t="s">
        <v>10</v>
      </c>
      <c r="E690" s="184">
        <v>40</v>
      </c>
      <c r="F690" s="185" t="s">
        <v>13</v>
      </c>
      <c r="G690" s="252">
        <v>1</v>
      </c>
      <c r="H690" s="245" t="s">
        <v>15</v>
      </c>
    </row>
    <row r="691" s="245" customFormat="1" spans="1:8">
      <c r="A691" s="281"/>
      <c r="B691" s="183" t="s">
        <v>27</v>
      </c>
      <c r="C691" s="184"/>
      <c r="D691" s="186"/>
      <c r="E691" s="184">
        <v>65</v>
      </c>
      <c r="F691" s="185" t="s">
        <v>11</v>
      </c>
      <c r="G691" s="252">
        <v>2</v>
      </c>
      <c r="H691" s="245" t="s">
        <v>17</v>
      </c>
    </row>
    <row r="692" s="245" customFormat="1" spans="1:8">
      <c r="A692" s="281"/>
      <c r="B692" s="187" t="s">
        <v>18</v>
      </c>
      <c r="C692" s="184"/>
      <c r="D692" s="186"/>
      <c r="E692" s="184">
        <v>87</v>
      </c>
      <c r="F692" s="185" t="s">
        <v>11</v>
      </c>
      <c r="G692" s="252">
        <v>3</v>
      </c>
      <c r="H692" s="245" t="s">
        <v>19</v>
      </c>
    </row>
    <row r="693" s="245" customFormat="1" spans="1:7">
      <c r="A693" s="282"/>
      <c r="B693" s="189"/>
      <c r="C693" s="190"/>
      <c r="D693" s="188"/>
      <c r="E693" s="190"/>
      <c r="F693" s="191"/>
      <c r="G693" s="252"/>
    </row>
    <row r="694" s="245" customFormat="1" spans="1:8">
      <c r="A694" s="283" t="s">
        <v>36</v>
      </c>
      <c r="B694" s="193" t="s">
        <v>27</v>
      </c>
      <c r="C694" s="194"/>
      <c r="D694" s="192" t="s">
        <v>10</v>
      </c>
      <c r="E694" s="194">
        <v>65</v>
      </c>
      <c r="F694" s="195" t="s">
        <v>11</v>
      </c>
      <c r="G694" s="252"/>
      <c r="H694" s="245" t="s">
        <v>38</v>
      </c>
    </row>
    <row r="695" s="245" customFormat="1" spans="1:8">
      <c r="A695" s="284"/>
      <c r="B695" s="193" t="s">
        <v>18</v>
      </c>
      <c r="C695" s="194"/>
      <c r="D695" s="197"/>
      <c r="E695" s="194">
        <v>87</v>
      </c>
      <c r="F695" s="195" t="s">
        <v>13</v>
      </c>
      <c r="G695" s="252"/>
      <c r="H695" s="245" t="s">
        <v>19</v>
      </c>
    </row>
    <row r="696" s="245" customFormat="1" spans="1:8">
      <c r="A696" s="284"/>
      <c r="B696" s="193" t="s">
        <v>9</v>
      </c>
      <c r="C696" s="194"/>
      <c r="D696" s="192" t="s">
        <v>20</v>
      </c>
      <c r="E696" s="194">
        <v>70</v>
      </c>
      <c r="F696" s="195" t="s">
        <v>11</v>
      </c>
      <c r="G696" s="252">
        <v>1</v>
      </c>
      <c r="H696" s="245" t="s">
        <v>19</v>
      </c>
    </row>
    <row r="697" s="245" customFormat="1" spans="1:8">
      <c r="A697" s="284"/>
      <c r="B697" s="193" t="s">
        <v>18</v>
      </c>
      <c r="C697" s="194"/>
      <c r="D697" s="196"/>
      <c r="E697" s="194">
        <v>77</v>
      </c>
      <c r="F697" s="195" t="s">
        <v>11</v>
      </c>
      <c r="G697" s="252"/>
      <c r="H697" s="245" t="s">
        <v>19</v>
      </c>
    </row>
    <row r="698" s="245" customFormat="1" spans="1:8">
      <c r="A698" s="284"/>
      <c r="B698" s="193" t="s">
        <v>18</v>
      </c>
      <c r="C698" s="193"/>
      <c r="D698" s="197"/>
      <c r="E698" s="193">
        <v>87</v>
      </c>
      <c r="F698" s="198" t="s">
        <v>11</v>
      </c>
      <c r="G698" s="252">
        <v>1</v>
      </c>
      <c r="H698" s="245" t="s">
        <v>19</v>
      </c>
    </row>
    <row r="699" s="245" customFormat="1" ht="15" spans="1:7">
      <c r="A699" s="285"/>
      <c r="B699" s="200"/>
      <c r="C699" s="261"/>
      <c r="D699" s="201"/>
      <c r="E699" s="200"/>
      <c r="F699" s="202"/>
      <c r="G699" s="252"/>
    </row>
    <row r="700" s="245" customFormat="1" spans="1:7">
      <c r="A700" s="286"/>
      <c r="B700" s="204"/>
      <c r="C700" s="205"/>
      <c r="D700" s="206"/>
      <c r="E700" s="205"/>
      <c r="F700" s="207"/>
      <c r="G700" s="252"/>
    </row>
    <row r="701" s="245" customFormat="1" ht="15" spans="1:7">
      <c r="A701" s="39"/>
      <c r="B701" s="208"/>
      <c r="C701" s="252"/>
      <c r="D701" s="39"/>
      <c r="E701" s="208"/>
      <c r="F701" s="209"/>
      <c r="G701" s="252"/>
    </row>
    <row r="702" s="245" customFormat="1" ht="15" spans="1:7">
      <c r="A702" s="211" t="s">
        <v>106</v>
      </c>
      <c r="B702" s="100" t="s">
        <v>18</v>
      </c>
      <c r="C702" s="258" t="str">
        <f>_xlfn.DISPIMG("ID_39A5880227134159A9A3F039B773E513",1)</f>
        <v>=DISPIMG("ID_39A5880227134159A9A3F039B773E513",1)</v>
      </c>
      <c r="D702" s="211" t="s">
        <v>43</v>
      </c>
      <c r="E702" s="100">
        <v>70</v>
      </c>
      <c r="F702" s="212" t="s">
        <v>11</v>
      </c>
      <c r="G702" s="252"/>
    </row>
    <row r="703" s="245" customFormat="1" ht="15" spans="1:7">
      <c r="A703" s="211"/>
      <c r="B703" s="100" t="s">
        <v>18</v>
      </c>
      <c r="C703" s="260"/>
      <c r="D703" s="211"/>
      <c r="E703" s="100">
        <v>75</v>
      </c>
      <c r="F703" s="212" t="s">
        <v>11</v>
      </c>
      <c r="G703" s="252"/>
    </row>
    <row r="704" s="245" customFormat="1" ht="15" spans="1:8">
      <c r="A704" s="211"/>
      <c r="B704" s="100" t="s">
        <v>18</v>
      </c>
      <c r="C704" s="260"/>
      <c r="D704" s="211"/>
      <c r="E704" s="100">
        <v>85</v>
      </c>
      <c r="F704" s="212" t="s">
        <v>11</v>
      </c>
      <c r="G704" s="252">
        <v>12</v>
      </c>
      <c r="H704" s="245" t="s">
        <v>44</v>
      </c>
    </row>
    <row r="705" s="245" customFormat="1" ht="15" spans="1:7">
      <c r="A705" s="211"/>
      <c r="B705" s="100" t="s">
        <v>18</v>
      </c>
      <c r="C705" s="260"/>
      <c r="D705" s="211"/>
      <c r="E705" s="100">
        <v>85</v>
      </c>
      <c r="F705" s="212" t="s">
        <v>13</v>
      </c>
      <c r="G705" s="252"/>
    </row>
    <row r="706" s="245" customFormat="1" ht="15" spans="1:7">
      <c r="A706" s="211"/>
      <c r="B706" s="100" t="s">
        <v>18</v>
      </c>
      <c r="C706" s="261"/>
      <c r="D706" s="211"/>
      <c r="E706" s="100">
        <v>95</v>
      </c>
      <c r="F706" s="212" t="s">
        <v>11</v>
      </c>
      <c r="G706" s="252"/>
    </row>
    <row r="707" s="245" customFormat="1" ht="15" spans="1:7">
      <c r="A707" s="39"/>
      <c r="B707" s="208"/>
      <c r="C707" s="252"/>
      <c r="D707" s="39"/>
      <c r="E707" s="208"/>
      <c r="F707" s="209"/>
      <c r="G707" s="252"/>
    </row>
    <row r="708" s="245" customFormat="1" spans="1:7">
      <c r="A708" s="287" t="s">
        <v>107</v>
      </c>
      <c r="B708" s="214" t="s">
        <v>18</v>
      </c>
      <c r="C708" s="258" t="str">
        <f>_xlfn.DISPIMG("ID_EFFD59756232498F8A948A7CBAEA3330",1)</f>
        <v>=DISPIMG("ID_EFFD59756232498F8A948A7CBAEA3330",1)</v>
      </c>
      <c r="D708" s="215" t="s">
        <v>108</v>
      </c>
      <c r="E708" s="165">
        <v>70</v>
      </c>
      <c r="F708" s="167" t="s">
        <v>11</v>
      </c>
      <c r="G708" s="252"/>
    </row>
    <row r="709" s="245" customFormat="1" spans="1:7">
      <c r="A709" s="288"/>
      <c r="B709" s="214" t="s">
        <v>18</v>
      </c>
      <c r="C709" s="260"/>
      <c r="D709" s="217"/>
      <c r="E709" s="165">
        <v>87</v>
      </c>
      <c r="F709" s="167" t="s">
        <v>13</v>
      </c>
      <c r="G709" s="252"/>
    </row>
    <row r="710" s="245" customFormat="1" spans="1:8">
      <c r="A710" s="288"/>
      <c r="B710" s="214" t="s">
        <v>14</v>
      </c>
      <c r="C710" s="260"/>
      <c r="D710" s="218" t="s">
        <v>10</v>
      </c>
      <c r="E710" s="165">
        <v>50</v>
      </c>
      <c r="F710" s="167" t="s">
        <v>11</v>
      </c>
      <c r="G710" s="252"/>
      <c r="H710" s="245" t="s">
        <v>37</v>
      </c>
    </row>
    <row r="711" s="245" customFormat="1" spans="1:8">
      <c r="A711" s="288"/>
      <c r="B711" s="214" t="s">
        <v>14</v>
      </c>
      <c r="C711" s="261"/>
      <c r="D711" s="218"/>
      <c r="E711" s="165">
        <v>50</v>
      </c>
      <c r="F711" s="167" t="s">
        <v>13</v>
      </c>
      <c r="G711" s="252">
        <v>1</v>
      </c>
      <c r="H711" s="245" t="s">
        <v>37</v>
      </c>
    </row>
    <row r="712" s="245" customFormat="1" spans="1:8">
      <c r="A712" s="289"/>
      <c r="B712" s="214" t="s">
        <v>33</v>
      </c>
      <c r="C712" s="261"/>
      <c r="D712" s="217"/>
      <c r="E712" s="165">
        <v>55</v>
      </c>
      <c r="F712" s="167" t="s">
        <v>13</v>
      </c>
      <c r="G712" s="252">
        <v>1</v>
      </c>
      <c r="H712" s="245" t="s">
        <v>17</v>
      </c>
    </row>
    <row r="713" s="245" customFormat="1" ht="15" spans="1:7">
      <c r="A713" s="221"/>
      <c r="B713" s="39"/>
      <c r="C713" s="39"/>
      <c r="D713" s="221"/>
      <c r="E713" s="39"/>
      <c r="F713" s="222"/>
      <c r="G713" s="252"/>
    </row>
    <row r="714" s="245" customFormat="1" ht="15" spans="1:7">
      <c r="A714" s="225" t="s">
        <v>109</v>
      </c>
      <c r="B714" s="224" t="s">
        <v>16</v>
      </c>
      <c r="C714" s="224"/>
      <c r="D714" s="225" t="s">
        <v>10</v>
      </c>
      <c r="E714" s="224">
        <v>70</v>
      </c>
      <c r="F714" s="226" t="s">
        <v>13</v>
      </c>
      <c r="G714" s="252"/>
    </row>
    <row r="715" s="245" customFormat="1" ht="15" spans="1:7">
      <c r="A715" s="228"/>
      <c r="B715" s="224" t="s">
        <v>14</v>
      </c>
      <c r="C715" s="224"/>
      <c r="D715" s="228"/>
      <c r="E715" s="224">
        <v>40</v>
      </c>
      <c r="F715" s="226" t="s">
        <v>11</v>
      </c>
      <c r="G715" s="252"/>
    </row>
    <row r="716" s="245" customFormat="1" ht="15" spans="1:7">
      <c r="A716" s="228"/>
      <c r="B716" s="224" t="s">
        <v>14</v>
      </c>
      <c r="C716" s="224"/>
      <c r="D716" s="228"/>
      <c r="E716" s="224">
        <v>40</v>
      </c>
      <c r="F716" s="226" t="s">
        <v>13</v>
      </c>
      <c r="G716" s="252"/>
    </row>
    <row r="717" s="245" customFormat="1" ht="15" spans="1:8">
      <c r="A717" s="228"/>
      <c r="B717" s="224" t="s">
        <v>14</v>
      </c>
      <c r="C717" s="224"/>
      <c r="D717" s="228"/>
      <c r="E717" s="224">
        <v>50</v>
      </c>
      <c r="F717" s="226" t="s">
        <v>13</v>
      </c>
      <c r="G717" s="252">
        <v>1</v>
      </c>
      <c r="H717" s="245" t="s">
        <v>37</v>
      </c>
    </row>
    <row r="718" s="245" customFormat="1" ht="15" spans="1:8">
      <c r="A718" s="228"/>
      <c r="B718" s="229" t="s">
        <v>33</v>
      </c>
      <c r="C718" s="229"/>
      <c r="D718" s="230" t="s">
        <v>20</v>
      </c>
      <c r="E718" s="229">
        <v>55</v>
      </c>
      <c r="F718" s="231" t="s">
        <v>11</v>
      </c>
      <c r="G718" s="252"/>
      <c r="H718" s="245" t="s">
        <v>17</v>
      </c>
    </row>
    <row r="719" s="245" customFormat="1" ht="15" spans="1:8">
      <c r="A719" s="228"/>
      <c r="B719" s="229" t="s">
        <v>33</v>
      </c>
      <c r="C719" s="229"/>
      <c r="D719" s="232"/>
      <c r="E719" s="229">
        <v>65</v>
      </c>
      <c r="F719" s="231" t="s">
        <v>13</v>
      </c>
      <c r="G719" s="252">
        <v>1</v>
      </c>
      <c r="H719" s="245" t="s">
        <v>17</v>
      </c>
    </row>
    <row r="720" s="245" customFormat="1" ht="15" spans="1:8">
      <c r="A720" s="228"/>
      <c r="B720" s="229" t="s">
        <v>18</v>
      </c>
      <c r="C720" s="229"/>
      <c r="D720" s="232"/>
      <c r="E720" s="229">
        <v>70</v>
      </c>
      <c r="F720" s="231" t="s">
        <v>13</v>
      </c>
      <c r="G720" s="252">
        <v>1</v>
      </c>
      <c r="H720" s="245" t="s">
        <v>19</v>
      </c>
    </row>
    <row r="721" s="245" customFormat="1" ht="15" spans="1:8">
      <c r="A721" s="228"/>
      <c r="B721" s="229" t="s">
        <v>18</v>
      </c>
      <c r="C721" s="229"/>
      <c r="D721" s="232"/>
      <c r="E721" s="229">
        <v>95</v>
      </c>
      <c r="F721" s="231" t="s">
        <v>13</v>
      </c>
      <c r="G721" s="252">
        <v>1</v>
      </c>
      <c r="H721" s="245" t="s">
        <v>19</v>
      </c>
    </row>
    <row r="722" s="245" customFormat="1" ht="15" spans="1:8">
      <c r="A722" s="290"/>
      <c r="B722" s="229" t="s">
        <v>18</v>
      </c>
      <c r="C722" s="229"/>
      <c r="D722" s="234"/>
      <c r="E722" s="229">
        <v>102</v>
      </c>
      <c r="F722" s="231" t="s">
        <v>13</v>
      </c>
      <c r="G722" s="252">
        <v>1</v>
      </c>
      <c r="H722" s="245" t="s">
        <v>19</v>
      </c>
    </row>
    <row r="723" s="245" customFormat="1" spans="1:7">
      <c r="A723" s="236"/>
      <c r="B723" s="236"/>
      <c r="C723" s="252"/>
      <c r="D723" s="236"/>
      <c r="E723" s="236"/>
      <c r="F723" s="237"/>
      <c r="G723" s="252"/>
    </row>
    <row r="724" s="245" customFormat="1" ht="18" spans="1:7">
      <c r="A724" s="252" t="s">
        <v>110</v>
      </c>
      <c r="B724" s="291"/>
      <c r="C724" s="29"/>
      <c r="D724" s="252" t="s">
        <v>64</v>
      </c>
      <c r="E724" s="291">
        <v>27</v>
      </c>
      <c r="F724" s="259" t="s">
        <v>13</v>
      </c>
      <c r="G724" s="252"/>
    </row>
    <row r="725" s="245" customFormat="1" ht="18" spans="1:7">
      <c r="A725" s="252" t="s">
        <v>110</v>
      </c>
      <c r="B725" s="252"/>
      <c r="C725" s="29"/>
      <c r="D725" s="252" t="s">
        <v>64</v>
      </c>
      <c r="E725" s="252">
        <v>25</v>
      </c>
      <c r="F725" s="259" t="s">
        <v>13</v>
      </c>
      <c r="G725" s="252"/>
    </row>
    <row r="726" s="245" customFormat="1" ht="18" spans="1:7">
      <c r="A726" s="252" t="s">
        <v>111</v>
      </c>
      <c r="B726" s="252"/>
      <c r="C726" s="29"/>
      <c r="D726" s="252" t="s">
        <v>64</v>
      </c>
      <c r="E726" s="252">
        <v>27</v>
      </c>
      <c r="F726" s="259" t="s">
        <v>13</v>
      </c>
      <c r="G726" s="252"/>
    </row>
    <row r="727" s="245" customFormat="1" ht="18" spans="1:7">
      <c r="A727" s="252" t="s">
        <v>111</v>
      </c>
      <c r="B727" s="253"/>
      <c r="C727" s="29"/>
      <c r="D727" s="252" t="s">
        <v>64</v>
      </c>
      <c r="E727" s="253">
        <v>26</v>
      </c>
      <c r="F727" s="259" t="s">
        <v>13</v>
      </c>
      <c r="G727" s="252"/>
    </row>
    <row r="728" s="245" customFormat="1" ht="18" spans="1:7">
      <c r="A728" s="267" t="s">
        <v>63</v>
      </c>
      <c r="B728" s="253"/>
      <c r="C728" s="29"/>
      <c r="D728" s="252" t="s">
        <v>64</v>
      </c>
      <c r="E728" s="253">
        <v>27</v>
      </c>
      <c r="F728" s="259" t="s">
        <v>13</v>
      </c>
      <c r="G728" s="252"/>
    </row>
    <row r="729" s="245" customFormat="1" spans="1:7">
      <c r="A729" s="267"/>
      <c r="B729" s="253"/>
      <c r="C729" s="252"/>
      <c r="D729" s="253"/>
      <c r="E729" s="253"/>
      <c r="F729" s="254"/>
      <c r="G729" s="252"/>
    </row>
    <row r="730" s="245" customFormat="1" spans="1:7">
      <c r="A730" s="292"/>
      <c r="B730" s="253"/>
      <c r="C730" s="252"/>
      <c r="D730" s="253"/>
      <c r="E730" s="253"/>
      <c r="F730" s="254"/>
      <c r="G730" s="252">
        <f>SUM(G4:G729)</f>
        <v>4418</v>
      </c>
    </row>
    <row r="731" s="245" customFormat="1" spans="1:7">
      <c r="A731" s="267"/>
      <c r="B731" s="253"/>
      <c r="C731" s="252"/>
      <c r="D731" s="253"/>
      <c r="E731" s="253"/>
      <c r="F731" s="254"/>
      <c r="G731" s="252"/>
    </row>
    <row r="732" s="245" customFormat="1" spans="1:8">
      <c r="A732" s="293" t="s">
        <v>112</v>
      </c>
      <c r="B732" s="293"/>
      <c r="C732" s="293"/>
      <c r="D732" s="293"/>
      <c r="E732" s="248"/>
      <c r="F732" s="248"/>
      <c r="G732" s="246"/>
      <c r="H732" s="246"/>
    </row>
    <row r="733" s="245" customFormat="1" spans="1:8">
      <c r="A733" s="252" t="s">
        <v>113</v>
      </c>
      <c r="B733" s="252" t="s">
        <v>114</v>
      </c>
      <c r="C733" s="252" t="s">
        <v>115</v>
      </c>
      <c r="D733" s="252"/>
      <c r="E733" s="253"/>
      <c r="F733" s="248"/>
      <c r="G733" s="246"/>
      <c r="H733" s="246"/>
    </row>
    <row r="734" s="245" customFormat="1" spans="1:8">
      <c r="A734" s="252">
        <v>10</v>
      </c>
      <c r="B734" s="252" t="s">
        <v>116</v>
      </c>
      <c r="C734" s="252"/>
      <c r="D734" s="252"/>
      <c r="E734" s="253"/>
      <c r="F734" s="248"/>
      <c r="G734" s="246"/>
      <c r="H734" s="246"/>
    </row>
    <row r="735" s="245" customFormat="1" spans="1:8">
      <c r="A735" s="252">
        <v>11</v>
      </c>
      <c r="B735" s="252" t="s">
        <v>116</v>
      </c>
      <c r="C735" s="252">
        <v>3</v>
      </c>
      <c r="D735" s="252"/>
      <c r="E735" s="253"/>
      <c r="F735" s="248"/>
      <c r="G735" s="246"/>
      <c r="H735" s="246"/>
    </row>
    <row r="736" s="245" customFormat="1" spans="1:8">
      <c r="A736" s="252">
        <v>14</v>
      </c>
      <c r="B736" s="252" t="s">
        <v>117</v>
      </c>
      <c r="C736" s="252">
        <v>1</v>
      </c>
      <c r="D736" s="252"/>
      <c r="E736" s="253"/>
      <c r="F736" s="248"/>
      <c r="G736" s="246"/>
      <c r="H736" s="246"/>
    </row>
    <row r="737" s="245" customFormat="1" spans="1:8">
      <c r="A737" s="252">
        <v>13</v>
      </c>
      <c r="B737" s="252" t="s">
        <v>117</v>
      </c>
      <c r="C737" s="252">
        <v>1</v>
      </c>
      <c r="D737" s="252"/>
      <c r="E737" s="253"/>
      <c r="F737" s="248"/>
      <c r="G737" s="246"/>
      <c r="H737" s="246"/>
    </row>
    <row r="738" s="245" customFormat="1" spans="1:8">
      <c r="A738" s="252">
        <v>10</v>
      </c>
      <c r="B738" s="252" t="s">
        <v>118</v>
      </c>
      <c r="C738" s="252">
        <v>4</v>
      </c>
      <c r="D738" s="252"/>
      <c r="E738" s="253"/>
      <c r="F738" s="248"/>
      <c r="G738" s="246"/>
      <c r="H738" s="246"/>
    </row>
    <row r="739" s="245" customFormat="1" spans="1:8">
      <c r="A739" s="252">
        <v>14</v>
      </c>
      <c r="B739" s="252" t="s">
        <v>119</v>
      </c>
      <c r="C739" s="252"/>
      <c r="D739" s="252"/>
      <c r="E739" s="253"/>
      <c r="F739" s="248"/>
      <c r="G739" s="246"/>
      <c r="H739" s="246"/>
    </row>
    <row r="740" s="245" customFormat="1" spans="1:8">
      <c r="A740" s="252">
        <v>11</v>
      </c>
      <c r="B740" s="252" t="s">
        <v>119</v>
      </c>
      <c r="C740" s="252"/>
      <c r="D740" s="252"/>
      <c r="E740" s="253"/>
      <c r="F740" s="248"/>
      <c r="G740" s="246"/>
      <c r="H740" s="246"/>
    </row>
    <row r="741" s="245" customFormat="1" spans="1:8">
      <c r="A741" s="252"/>
      <c r="B741" s="252" t="s">
        <v>120</v>
      </c>
      <c r="C741" s="252">
        <f>SUM(C734:C740)</f>
        <v>9</v>
      </c>
      <c r="D741" s="252"/>
      <c r="E741" s="253"/>
      <c r="F741" s="248"/>
      <c r="G741" s="246"/>
      <c r="H741" s="246"/>
    </row>
    <row r="742" s="245" customFormat="1" spans="1:8">
      <c r="A742" s="247"/>
      <c r="B742" s="248"/>
      <c r="C742" s="5"/>
      <c r="D742" s="5"/>
      <c r="E742" s="248"/>
      <c r="F742" s="248"/>
      <c r="G742" s="246"/>
      <c r="H742" s="246"/>
    </row>
    <row r="743" s="245" customFormat="1" spans="1:8">
      <c r="A743" s="247"/>
      <c r="B743" s="248"/>
      <c r="C743" s="5"/>
      <c r="D743" s="5"/>
      <c r="E743" s="248"/>
      <c r="F743" s="248"/>
      <c r="G743" s="246"/>
      <c r="H743" s="246"/>
    </row>
    <row r="744" s="245" customFormat="1" spans="1:8">
      <c r="A744" s="247"/>
      <c r="B744" s="248"/>
      <c r="C744" s="5"/>
      <c r="D744" s="5"/>
      <c r="E744" s="248"/>
      <c r="F744" s="248"/>
      <c r="G744" s="246"/>
      <c r="H744" s="246"/>
    </row>
    <row r="745" s="245" customFormat="1" spans="1:8">
      <c r="A745" s="247"/>
      <c r="B745" s="248"/>
      <c r="C745" s="5"/>
      <c r="D745" s="5"/>
      <c r="E745" s="248"/>
      <c r="F745" s="248"/>
      <c r="G745" s="246"/>
      <c r="H745" s="246"/>
    </row>
    <row r="746" s="245" customFormat="1" spans="1:8">
      <c r="A746" s="247"/>
      <c r="B746" s="248"/>
      <c r="C746" s="5"/>
      <c r="D746" s="5"/>
      <c r="E746" s="248"/>
      <c r="F746" s="248"/>
      <c r="G746" s="246"/>
      <c r="H746" s="246"/>
    </row>
    <row r="747" s="245" customFormat="1" spans="1:8">
      <c r="A747" s="247"/>
      <c r="B747" s="248"/>
      <c r="C747" s="5"/>
      <c r="D747" s="5"/>
      <c r="E747" s="248"/>
      <c r="F747" s="248"/>
      <c r="G747" s="246"/>
      <c r="H747" s="246"/>
    </row>
    <row r="748" s="245" customFormat="1" spans="1:8">
      <c r="A748" s="247"/>
      <c r="B748" s="248"/>
      <c r="C748" s="5"/>
      <c r="D748" s="5"/>
      <c r="E748" s="248"/>
      <c r="F748" s="248"/>
      <c r="G748" s="246"/>
      <c r="H748" s="246"/>
    </row>
    <row r="749" s="245" customFormat="1" spans="1:8">
      <c r="A749" s="247"/>
      <c r="B749" s="248"/>
      <c r="C749" s="5"/>
      <c r="D749" s="5"/>
      <c r="E749" s="248"/>
      <c r="F749" s="248"/>
      <c r="G749" s="246"/>
      <c r="H749" s="246"/>
    </row>
    <row r="750" s="245" customFormat="1" spans="1:8">
      <c r="A750" s="247"/>
      <c r="B750" s="248"/>
      <c r="C750" s="5"/>
      <c r="D750" s="5"/>
      <c r="E750" s="248"/>
      <c r="F750" s="248"/>
      <c r="G750" s="246"/>
      <c r="H750" s="246"/>
    </row>
    <row r="751" s="245" customFormat="1" spans="1:8">
      <c r="A751" s="247"/>
      <c r="B751" s="248"/>
      <c r="C751" s="5"/>
      <c r="D751" s="5"/>
      <c r="E751" s="248"/>
      <c r="F751" s="248"/>
      <c r="G751" s="246"/>
      <c r="H751" s="246"/>
    </row>
    <row r="752" s="245" customFormat="1" spans="1:8">
      <c r="A752" s="247"/>
      <c r="B752" s="248"/>
      <c r="C752" s="5"/>
      <c r="D752" s="5"/>
      <c r="E752" s="248"/>
      <c r="F752" s="248"/>
      <c r="G752" s="246"/>
      <c r="H752" s="246"/>
    </row>
    <row r="753" s="245" customFormat="1" spans="1:8">
      <c r="A753" s="247"/>
      <c r="B753" s="248"/>
      <c r="C753" s="5"/>
      <c r="D753" s="5"/>
      <c r="E753" s="248"/>
      <c r="F753" s="248"/>
      <c r="G753" s="246"/>
      <c r="H753" s="246"/>
    </row>
    <row r="754" s="245" customFormat="1" spans="1:8">
      <c r="A754" s="294"/>
      <c r="B754" s="294"/>
      <c r="C754" s="294"/>
      <c r="D754" s="294"/>
      <c r="E754" s="248"/>
      <c r="F754" s="248"/>
      <c r="G754" s="246"/>
      <c r="H754" s="246"/>
    </row>
    <row r="755" s="245" customFormat="1" spans="5:248">
      <c r="E755" s="246"/>
      <c r="F755" s="246"/>
      <c r="G755" s="246"/>
      <c r="H755" s="246"/>
      <c r="IN755" s="5"/>
    </row>
    <row r="756" s="245" customFormat="1" spans="5:248">
      <c r="E756" s="246"/>
      <c r="F756" s="246"/>
      <c r="G756" s="246"/>
      <c r="H756" s="246"/>
      <c r="IN756" s="5"/>
    </row>
    <row r="757" s="245" customFormat="1" spans="5:248">
      <c r="E757" s="246"/>
      <c r="F757" s="246"/>
      <c r="G757" s="246"/>
      <c r="H757" s="246"/>
      <c r="IN757" s="5"/>
    </row>
    <row r="758" s="245" customFormat="1" spans="5:248">
      <c r="E758" s="246"/>
      <c r="F758" s="246"/>
      <c r="G758" s="246"/>
      <c r="H758" s="246"/>
      <c r="IN758" s="5"/>
    </row>
    <row r="759" s="245" customFormat="1" spans="5:248">
      <c r="E759" s="246"/>
      <c r="F759" s="246"/>
      <c r="G759" s="246"/>
      <c r="H759" s="246"/>
      <c r="IN759" s="5"/>
    </row>
    <row r="760" s="245" customFormat="1" spans="5:248">
      <c r="E760" s="246"/>
      <c r="F760" s="246"/>
      <c r="G760" s="246"/>
      <c r="H760" s="246"/>
      <c r="IN760" s="5"/>
    </row>
    <row r="761" s="245" customFormat="1" spans="5:248">
      <c r="E761" s="246"/>
      <c r="F761" s="246"/>
      <c r="G761" s="246"/>
      <c r="H761" s="246"/>
      <c r="IN761" s="5"/>
    </row>
    <row r="762" s="245" customFormat="1" spans="5:248">
      <c r="E762" s="246"/>
      <c r="F762" s="246"/>
      <c r="G762" s="246"/>
      <c r="H762" s="246"/>
      <c r="IN762" s="5"/>
    </row>
    <row r="763" s="245" customFormat="1" spans="5:248">
      <c r="E763" s="246"/>
      <c r="F763" s="246"/>
      <c r="G763" s="246"/>
      <c r="H763" s="246"/>
      <c r="IN763" s="5"/>
    </row>
    <row r="764" s="245" customFormat="1" spans="5:248">
      <c r="E764" s="246"/>
      <c r="F764" s="246"/>
      <c r="G764" s="246"/>
      <c r="H764" s="246"/>
      <c r="IN764" s="5"/>
    </row>
    <row r="765" s="245" customFormat="1" spans="5:249">
      <c r="E765" s="246"/>
      <c r="F765" s="246"/>
      <c r="G765" s="246"/>
      <c r="H765" s="246"/>
      <c r="IN765" s="5"/>
      <c r="IO765" s="5"/>
    </row>
    <row r="766" s="245" customFormat="1" spans="5:249">
      <c r="E766" s="246"/>
      <c r="F766" s="246"/>
      <c r="G766" s="246"/>
      <c r="H766" s="246"/>
      <c r="IN766" s="5"/>
      <c r="IO766" s="5"/>
    </row>
    <row r="767" s="245" customFormat="1" spans="5:249">
      <c r="E767" s="246"/>
      <c r="F767" s="246"/>
      <c r="G767" s="246"/>
      <c r="H767" s="246"/>
      <c r="IN767" s="5"/>
      <c r="IO767" s="5"/>
    </row>
    <row r="768" s="245" customFormat="1" spans="5:249">
      <c r="E768" s="246"/>
      <c r="F768" s="246"/>
      <c r="G768" s="246"/>
      <c r="H768" s="246"/>
      <c r="IN768" s="5"/>
      <c r="IO768" s="5"/>
    </row>
    <row r="769" s="245" customFormat="1" spans="5:249">
      <c r="E769" s="246"/>
      <c r="F769" s="246"/>
      <c r="G769" s="246"/>
      <c r="H769" s="246"/>
      <c r="IN769" s="5"/>
      <c r="IO769" s="5"/>
    </row>
    <row r="770" s="245" customFormat="1" spans="5:249">
      <c r="E770" s="246"/>
      <c r="F770" s="246"/>
      <c r="G770" s="246"/>
      <c r="H770" s="246"/>
      <c r="IN770" s="5"/>
      <c r="IO770" s="5"/>
    </row>
    <row r="771" s="245" customFormat="1" spans="5:249">
      <c r="E771" s="246"/>
      <c r="F771" s="246"/>
      <c r="G771" s="246"/>
      <c r="H771" s="246"/>
      <c r="IN771" s="5"/>
      <c r="IO771" s="5"/>
    </row>
    <row r="772" s="245" customFormat="1" spans="5:249">
      <c r="E772" s="246"/>
      <c r="F772" s="246"/>
      <c r="G772" s="246"/>
      <c r="H772" s="246"/>
      <c r="IN772" s="5"/>
      <c r="IO772" s="5"/>
    </row>
    <row r="773" s="245" customFormat="1" spans="5:249">
      <c r="E773" s="246"/>
      <c r="F773" s="246"/>
      <c r="G773" s="246"/>
      <c r="H773" s="246"/>
      <c r="IN773" s="5"/>
      <c r="IO773" s="5"/>
    </row>
    <row r="774" s="245" customFormat="1" spans="5:249">
      <c r="E774" s="246"/>
      <c r="F774" s="246"/>
      <c r="G774" s="246"/>
      <c r="H774" s="246"/>
      <c r="IN774" s="5"/>
      <c r="IO774" s="5"/>
    </row>
    <row r="775" s="245" customFormat="1" spans="5:249">
      <c r="E775" s="246"/>
      <c r="F775" s="246"/>
      <c r="G775" s="246"/>
      <c r="H775" s="246"/>
      <c r="IN775" s="5"/>
      <c r="IO775" s="5"/>
    </row>
    <row r="776" s="245" customFormat="1" spans="5:249">
      <c r="E776" s="246"/>
      <c r="F776" s="246"/>
      <c r="G776" s="246"/>
      <c r="H776" s="246"/>
      <c r="IN776" s="5"/>
      <c r="IO776" s="5"/>
    </row>
    <row r="777" s="245" customFormat="1" spans="5:249">
      <c r="E777" s="246"/>
      <c r="F777" s="246"/>
      <c r="G777" s="246"/>
      <c r="H777" s="246"/>
      <c r="IN777" s="5"/>
      <c r="IO777" s="5"/>
    </row>
    <row r="778" s="245" customFormat="1" spans="5:249">
      <c r="E778" s="246"/>
      <c r="F778" s="246"/>
      <c r="G778" s="246"/>
      <c r="H778" s="246"/>
      <c r="IN778" s="5"/>
      <c r="IO778" s="5"/>
    </row>
    <row r="779" s="245" customFormat="1" spans="5:249">
      <c r="E779" s="246"/>
      <c r="F779" s="246"/>
      <c r="G779" s="246"/>
      <c r="H779" s="246"/>
      <c r="IN779" s="5"/>
      <c r="IO779" s="5"/>
    </row>
    <row r="780" s="245" customFormat="1" spans="5:249">
      <c r="E780" s="246"/>
      <c r="F780" s="246"/>
      <c r="G780" s="246"/>
      <c r="H780" s="246"/>
      <c r="IN780" s="5"/>
      <c r="IO780" s="5"/>
    </row>
    <row r="781" s="245" customFormat="1" spans="5:249">
      <c r="E781" s="246"/>
      <c r="F781" s="246"/>
      <c r="G781" s="246"/>
      <c r="H781" s="246"/>
      <c r="IN781" s="5"/>
      <c r="IO781" s="5"/>
    </row>
    <row r="782" s="245" customFormat="1" spans="5:249">
      <c r="E782" s="246"/>
      <c r="F782" s="246"/>
      <c r="G782" s="246"/>
      <c r="H782" s="246"/>
      <c r="IN782" s="5"/>
      <c r="IO782" s="5"/>
    </row>
    <row r="783" s="245" customFormat="1" spans="5:249">
      <c r="E783" s="246"/>
      <c r="F783" s="246"/>
      <c r="G783" s="246"/>
      <c r="H783" s="246"/>
      <c r="IN783" s="5"/>
      <c r="IO783" s="5"/>
    </row>
    <row r="784" s="245" customFormat="1" spans="5:249">
      <c r="E784" s="246"/>
      <c r="F784" s="246"/>
      <c r="G784" s="246"/>
      <c r="H784" s="246"/>
      <c r="IN784" s="5"/>
      <c r="IO784" s="5"/>
    </row>
    <row r="785" s="245" customFormat="1" spans="5:249">
      <c r="E785" s="246"/>
      <c r="F785" s="246"/>
      <c r="G785" s="246"/>
      <c r="H785" s="246"/>
      <c r="IN785" s="5"/>
      <c r="IO785" s="5"/>
    </row>
    <row r="786" s="245" customFormat="1" spans="5:249">
      <c r="E786" s="246"/>
      <c r="F786" s="246"/>
      <c r="G786" s="246"/>
      <c r="H786" s="246"/>
      <c r="IN786" s="5"/>
      <c r="IO786" s="5"/>
    </row>
    <row r="787" s="245" customFormat="1" spans="5:249">
      <c r="E787" s="246"/>
      <c r="F787" s="246"/>
      <c r="G787" s="246"/>
      <c r="H787" s="246"/>
      <c r="IN787" s="5"/>
      <c r="IO787" s="5"/>
    </row>
    <row r="788" s="245" customFormat="1" spans="5:249">
      <c r="E788" s="246"/>
      <c r="F788" s="246"/>
      <c r="G788" s="246"/>
      <c r="H788" s="246"/>
      <c r="IN788" s="5"/>
      <c r="IO788" s="5"/>
    </row>
    <row r="789" s="245" customFormat="1" spans="5:249">
      <c r="E789" s="246"/>
      <c r="F789" s="246"/>
      <c r="G789" s="246"/>
      <c r="H789" s="246"/>
      <c r="IN789" s="5"/>
      <c r="IO789" s="5"/>
    </row>
    <row r="790" s="245" customFormat="1" spans="5:249">
      <c r="E790" s="246"/>
      <c r="F790" s="246"/>
      <c r="G790" s="246"/>
      <c r="H790" s="246"/>
      <c r="IN790" s="5"/>
      <c r="IO790" s="5"/>
    </row>
    <row r="791" s="245" customFormat="1" spans="5:249">
      <c r="E791" s="246"/>
      <c r="F791" s="246"/>
      <c r="G791" s="246"/>
      <c r="H791" s="246"/>
      <c r="IN791" s="5"/>
      <c r="IO791" s="5"/>
    </row>
    <row r="792" s="245" customFormat="1" spans="5:249">
      <c r="E792" s="246"/>
      <c r="F792" s="246"/>
      <c r="G792" s="246"/>
      <c r="H792" s="246"/>
      <c r="IN792" s="5"/>
      <c r="IO792" s="5"/>
    </row>
    <row r="793" s="245" customFormat="1" spans="5:249">
      <c r="E793" s="246"/>
      <c r="F793" s="246"/>
      <c r="G793" s="246"/>
      <c r="H793" s="246"/>
      <c r="IN793" s="5"/>
      <c r="IO793" s="5"/>
    </row>
    <row r="794" s="245" customFormat="1" spans="5:249">
      <c r="E794" s="246"/>
      <c r="F794" s="246"/>
      <c r="G794" s="246"/>
      <c r="H794" s="246"/>
      <c r="IN794" s="5"/>
      <c r="IO794" s="5"/>
    </row>
    <row r="795" s="245" customFormat="1" spans="5:249">
      <c r="E795" s="246"/>
      <c r="F795" s="246"/>
      <c r="G795" s="246"/>
      <c r="H795" s="246"/>
      <c r="IN795" s="5"/>
      <c r="IO795" s="5"/>
    </row>
    <row r="796" s="245" customFormat="1" spans="5:249">
      <c r="E796" s="246"/>
      <c r="F796" s="246"/>
      <c r="G796" s="246"/>
      <c r="H796" s="246"/>
      <c r="IN796" s="5"/>
      <c r="IO796" s="5"/>
    </row>
    <row r="797" s="245" customFormat="1" spans="5:249">
      <c r="E797" s="246"/>
      <c r="F797" s="246"/>
      <c r="G797" s="246"/>
      <c r="H797" s="246"/>
      <c r="IN797" s="5"/>
      <c r="IO797" s="5"/>
    </row>
    <row r="798" s="245" customFormat="1" spans="5:249">
      <c r="E798" s="246"/>
      <c r="F798" s="246"/>
      <c r="G798" s="246"/>
      <c r="H798" s="246"/>
      <c r="IN798" s="5"/>
      <c r="IO798" s="5"/>
    </row>
    <row r="799" s="245" customFormat="1" spans="5:249">
      <c r="E799" s="246"/>
      <c r="F799" s="246"/>
      <c r="G799" s="246"/>
      <c r="H799" s="246"/>
      <c r="IN799" s="5"/>
      <c r="IO799" s="5"/>
    </row>
    <row r="800" s="245" customFormat="1" spans="5:249">
      <c r="E800" s="246"/>
      <c r="F800" s="246"/>
      <c r="G800" s="246"/>
      <c r="H800" s="246"/>
      <c r="IN800" s="5"/>
      <c r="IO800" s="5"/>
    </row>
    <row r="801" s="245" customFormat="1" spans="5:249">
      <c r="E801" s="246"/>
      <c r="F801" s="246"/>
      <c r="G801" s="246"/>
      <c r="H801" s="246"/>
      <c r="IN801" s="5"/>
      <c r="IO801" s="5"/>
    </row>
    <row r="802" s="245" customFormat="1" spans="5:249">
      <c r="E802" s="246"/>
      <c r="F802" s="246"/>
      <c r="G802" s="246"/>
      <c r="H802" s="246"/>
      <c r="IN802" s="5"/>
      <c r="IO802" s="5"/>
    </row>
    <row r="803" s="245" customFormat="1" spans="5:249">
      <c r="E803" s="246"/>
      <c r="F803" s="246"/>
      <c r="G803" s="246"/>
      <c r="H803" s="246"/>
      <c r="IN803" s="5"/>
      <c r="IO803" s="5"/>
    </row>
    <row r="804" s="245" customFormat="1" spans="5:249">
      <c r="E804" s="246"/>
      <c r="F804" s="246"/>
      <c r="G804" s="246"/>
      <c r="H804" s="246"/>
      <c r="IN804" s="5"/>
      <c r="IO804" s="5"/>
    </row>
    <row r="805" s="245" customFormat="1" spans="5:249">
      <c r="E805" s="246"/>
      <c r="F805" s="246"/>
      <c r="G805" s="246"/>
      <c r="H805" s="246"/>
      <c r="IN805" s="5"/>
      <c r="IO805" s="5"/>
    </row>
    <row r="806" s="245" customFormat="1" spans="5:249">
      <c r="E806" s="246"/>
      <c r="F806" s="246"/>
      <c r="G806" s="246"/>
      <c r="H806" s="246"/>
      <c r="IN806" s="5"/>
      <c r="IO806" s="5"/>
    </row>
    <row r="807" s="245" customFormat="1" spans="5:249">
      <c r="E807" s="246"/>
      <c r="F807" s="246"/>
      <c r="G807" s="246"/>
      <c r="H807" s="246"/>
      <c r="IN807" s="5"/>
      <c r="IO807" s="5"/>
    </row>
    <row r="808" s="245" customFormat="1" spans="5:249">
      <c r="E808" s="246"/>
      <c r="F808" s="246"/>
      <c r="G808" s="246"/>
      <c r="H808" s="246"/>
      <c r="IN808" s="5"/>
      <c r="IO808" s="5"/>
    </row>
    <row r="809" s="245" customFormat="1" spans="5:249">
      <c r="E809" s="246"/>
      <c r="F809" s="246"/>
      <c r="G809" s="246"/>
      <c r="H809" s="246"/>
      <c r="IN809" s="5"/>
      <c r="IO809" s="5"/>
    </row>
    <row r="810" s="245" customFormat="1" spans="5:249">
      <c r="E810" s="246"/>
      <c r="F810" s="246"/>
      <c r="G810" s="246"/>
      <c r="H810" s="246"/>
      <c r="IN810" s="5"/>
      <c r="IO810" s="5"/>
    </row>
    <row r="811" s="245" customFormat="1" spans="5:249">
      <c r="E811" s="246"/>
      <c r="F811" s="246"/>
      <c r="G811" s="246"/>
      <c r="H811" s="246"/>
      <c r="IN811" s="5"/>
      <c r="IO811" s="5"/>
    </row>
    <row r="812" s="245" customFormat="1" spans="5:249">
      <c r="E812" s="246"/>
      <c r="F812" s="246"/>
      <c r="G812" s="246"/>
      <c r="H812" s="246"/>
      <c r="IN812" s="5"/>
      <c r="IO812" s="5"/>
    </row>
    <row r="813" s="245" customFormat="1" spans="5:249">
      <c r="E813" s="246"/>
      <c r="F813" s="246"/>
      <c r="G813" s="246"/>
      <c r="H813" s="246"/>
      <c r="IN813" s="5"/>
      <c r="IO813" s="5"/>
    </row>
    <row r="814" s="245" customFormat="1" spans="5:249">
      <c r="E814" s="246"/>
      <c r="F814" s="246"/>
      <c r="G814" s="246"/>
      <c r="H814" s="246"/>
      <c r="IN814" s="5"/>
      <c r="IO814" s="5"/>
    </row>
    <row r="815" s="245" customFormat="1" spans="5:249">
      <c r="E815" s="246"/>
      <c r="F815" s="246"/>
      <c r="G815" s="246"/>
      <c r="H815" s="246"/>
      <c r="IN815" s="5"/>
      <c r="IO815" s="5"/>
    </row>
    <row r="816" s="245" customFormat="1" spans="5:249">
      <c r="E816" s="246"/>
      <c r="F816" s="246"/>
      <c r="G816" s="246"/>
      <c r="H816" s="246"/>
      <c r="IN816" s="5"/>
      <c r="IO816" s="5"/>
    </row>
    <row r="817" s="245" customFormat="1" spans="5:249">
      <c r="E817" s="246"/>
      <c r="F817" s="246"/>
      <c r="G817" s="246"/>
      <c r="H817" s="246"/>
      <c r="IN817" s="5"/>
      <c r="IO817" s="5"/>
    </row>
    <row r="818" s="245" customFormat="1" spans="5:249">
      <c r="E818" s="246"/>
      <c r="F818" s="246"/>
      <c r="G818" s="246"/>
      <c r="H818" s="246"/>
      <c r="IN818" s="5"/>
      <c r="IO818" s="5"/>
    </row>
    <row r="819" s="245" customFormat="1" spans="5:249">
      <c r="E819" s="246"/>
      <c r="F819" s="246"/>
      <c r="G819" s="246"/>
      <c r="H819" s="246"/>
      <c r="IN819" s="5"/>
      <c r="IO819" s="5"/>
    </row>
    <row r="820" s="245" customFormat="1" spans="5:249">
      <c r="E820" s="246"/>
      <c r="F820" s="246"/>
      <c r="G820" s="246"/>
      <c r="H820" s="246"/>
      <c r="IN820" s="5"/>
      <c r="IO820" s="5"/>
    </row>
    <row r="821" s="245" customFormat="1" spans="5:249">
      <c r="E821" s="246"/>
      <c r="F821" s="246"/>
      <c r="G821" s="246"/>
      <c r="H821" s="246"/>
      <c r="IN821" s="5"/>
      <c r="IO821" s="5"/>
    </row>
    <row r="822" s="245" customFormat="1" spans="5:249">
      <c r="E822" s="246"/>
      <c r="F822" s="246"/>
      <c r="G822" s="246"/>
      <c r="H822" s="246"/>
      <c r="IN822" s="5"/>
      <c r="IO822" s="5"/>
    </row>
    <row r="823" s="245" customFormat="1" spans="5:249">
      <c r="E823" s="246"/>
      <c r="F823" s="246"/>
      <c r="G823" s="246"/>
      <c r="H823" s="246"/>
      <c r="IN823" s="5"/>
      <c r="IO823" s="5"/>
    </row>
    <row r="824" s="245" customFormat="1" spans="5:249">
      <c r="E824" s="246"/>
      <c r="F824" s="246"/>
      <c r="G824" s="246"/>
      <c r="H824" s="246"/>
      <c r="IN824" s="5"/>
      <c r="IO824" s="5"/>
    </row>
    <row r="825" s="245" customFormat="1" spans="5:249">
      <c r="E825" s="246"/>
      <c r="F825" s="246"/>
      <c r="G825" s="246"/>
      <c r="H825" s="246"/>
      <c r="IN825" s="5"/>
      <c r="IO825" s="5"/>
    </row>
    <row r="826" s="245" customFormat="1" spans="5:249">
      <c r="E826" s="246"/>
      <c r="F826" s="246"/>
      <c r="G826" s="246"/>
      <c r="H826" s="246"/>
      <c r="IN826" s="5"/>
      <c r="IO826" s="5"/>
    </row>
    <row r="827" s="245" customFormat="1" spans="5:249">
      <c r="E827" s="246"/>
      <c r="F827" s="246"/>
      <c r="G827" s="246"/>
      <c r="H827" s="246"/>
      <c r="IN827" s="5"/>
      <c r="IO827" s="5"/>
    </row>
    <row r="828" s="245" customFormat="1" spans="5:249">
      <c r="E828" s="246"/>
      <c r="F828" s="246"/>
      <c r="G828" s="246"/>
      <c r="H828" s="246"/>
      <c r="IN828" s="5"/>
      <c r="IO828" s="5"/>
    </row>
    <row r="829" s="245" customFormat="1" spans="5:249">
      <c r="E829" s="246"/>
      <c r="F829" s="246"/>
      <c r="G829" s="246"/>
      <c r="H829" s="246"/>
      <c r="IN829" s="5"/>
      <c r="IO829" s="5"/>
    </row>
    <row r="830" s="245" customFormat="1" spans="5:249">
      <c r="E830" s="246"/>
      <c r="F830" s="246"/>
      <c r="G830" s="246"/>
      <c r="H830" s="246"/>
      <c r="IN830" s="5"/>
      <c r="IO830" s="5"/>
    </row>
    <row r="831" s="245" customFormat="1" spans="5:249">
      <c r="E831" s="246"/>
      <c r="F831" s="246"/>
      <c r="G831" s="246"/>
      <c r="H831" s="246"/>
      <c r="IN831" s="5"/>
      <c r="IO831" s="5"/>
    </row>
    <row r="832" s="245" customFormat="1" spans="5:249">
      <c r="E832" s="246"/>
      <c r="F832" s="246"/>
      <c r="G832" s="246"/>
      <c r="H832" s="246"/>
      <c r="IN832" s="5"/>
      <c r="IO832" s="5"/>
    </row>
    <row r="833" s="245" customFormat="1" spans="5:249">
      <c r="E833" s="246"/>
      <c r="F833" s="246"/>
      <c r="G833" s="246"/>
      <c r="H833" s="246"/>
      <c r="IN833" s="5"/>
      <c r="IO833" s="5"/>
    </row>
    <row r="834" s="245" customFormat="1" spans="5:249">
      <c r="E834" s="246"/>
      <c r="F834" s="246"/>
      <c r="G834" s="246"/>
      <c r="H834" s="246"/>
      <c r="IN834" s="5"/>
      <c r="IO834" s="5"/>
    </row>
    <row r="835" s="245" customFormat="1" spans="5:249">
      <c r="E835" s="246"/>
      <c r="F835" s="246"/>
      <c r="G835" s="246"/>
      <c r="H835" s="246"/>
      <c r="IN835" s="5"/>
      <c r="IO835" s="5"/>
    </row>
    <row r="836" s="245" customFormat="1" spans="5:249">
      <c r="E836" s="246"/>
      <c r="F836" s="246"/>
      <c r="G836" s="246"/>
      <c r="H836" s="246"/>
      <c r="IN836" s="5"/>
      <c r="IO836" s="5"/>
    </row>
    <row r="837" s="245" customFormat="1" spans="5:249">
      <c r="E837" s="246"/>
      <c r="F837" s="246"/>
      <c r="G837" s="246"/>
      <c r="H837" s="246"/>
      <c r="IN837" s="5"/>
      <c r="IO837" s="5"/>
    </row>
    <row r="838" s="245" customFormat="1" spans="5:249">
      <c r="E838" s="246"/>
      <c r="F838" s="246"/>
      <c r="G838" s="246"/>
      <c r="H838" s="246"/>
      <c r="IN838" s="5"/>
      <c r="IO838" s="5"/>
    </row>
    <row r="839" s="245" customFormat="1" spans="5:249">
      <c r="E839" s="246"/>
      <c r="F839" s="246"/>
      <c r="G839" s="246"/>
      <c r="H839" s="246"/>
      <c r="IN839" s="5"/>
      <c r="IO839" s="5"/>
    </row>
    <row r="840" s="245" customFormat="1" spans="5:249">
      <c r="E840" s="246"/>
      <c r="F840" s="246"/>
      <c r="G840" s="246"/>
      <c r="H840" s="246"/>
      <c r="IN840" s="5"/>
      <c r="IO840" s="5"/>
    </row>
    <row r="841" s="245" customFormat="1" spans="5:249">
      <c r="E841" s="246"/>
      <c r="F841" s="246"/>
      <c r="G841" s="246"/>
      <c r="H841" s="246"/>
      <c r="IN841" s="5"/>
      <c r="IO841" s="5"/>
    </row>
    <row r="842" s="245" customFormat="1" spans="5:249">
      <c r="E842" s="246"/>
      <c r="F842" s="246"/>
      <c r="G842" s="246"/>
      <c r="H842" s="246"/>
      <c r="IN842" s="5"/>
      <c r="IO842" s="5"/>
    </row>
    <row r="843" s="245" customFormat="1" spans="5:249">
      <c r="E843" s="246"/>
      <c r="F843" s="246"/>
      <c r="G843" s="246"/>
      <c r="H843" s="246"/>
      <c r="IN843" s="5"/>
      <c r="IO843" s="5"/>
    </row>
  </sheetData>
  <mergeCells count="108">
    <mergeCell ref="A670:F670"/>
    <mergeCell ref="A671:E671"/>
    <mergeCell ref="A688:F688"/>
    <mergeCell ref="A732:D732"/>
    <mergeCell ref="A4:A45"/>
    <mergeCell ref="A47:A90"/>
    <mergeCell ref="A92:A188"/>
    <mergeCell ref="A190:A279"/>
    <mergeCell ref="A281:A320"/>
    <mergeCell ref="A321:A345"/>
    <mergeCell ref="A347:A350"/>
    <mergeCell ref="A352:A372"/>
    <mergeCell ref="A374:A396"/>
    <mergeCell ref="A397:A434"/>
    <mergeCell ref="A435:A471"/>
    <mergeCell ref="A473:A485"/>
    <mergeCell ref="A487:A502"/>
    <mergeCell ref="A504:A512"/>
    <mergeCell ref="A514:A541"/>
    <mergeCell ref="A543:A590"/>
    <mergeCell ref="A592:A598"/>
    <mergeCell ref="A599:A616"/>
    <mergeCell ref="A690:A692"/>
    <mergeCell ref="A694:A698"/>
    <mergeCell ref="A702:A706"/>
    <mergeCell ref="A708:A712"/>
    <mergeCell ref="A714:A722"/>
    <mergeCell ref="C4:C45"/>
    <mergeCell ref="C47:C90"/>
    <mergeCell ref="C92:C188"/>
    <mergeCell ref="C190:C279"/>
    <mergeCell ref="C281:C320"/>
    <mergeCell ref="C321:C345"/>
    <mergeCell ref="C347:C350"/>
    <mergeCell ref="C352:C372"/>
    <mergeCell ref="C374:C396"/>
    <mergeCell ref="C435:C471"/>
    <mergeCell ref="C473:C485"/>
    <mergeCell ref="C487:C502"/>
    <mergeCell ref="C504:C512"/>
    <mergeCell ref="C514:C533"/>
    <mergeCell ref="C543:C590"/>
    <mergeCell ref="C702:C706"/>
    <mergeCell ref="C708:C711"/>
    <mergeCell ref="D4:D24"/>
    <mergeCell ref="D25:D43"/>
    <mergeCell ref="D47:D68"/>
    <mergeCell ref="D70:D90"/>
    <mergeCell ref="D92:D94"/>
    <mergeCell ref="D95:D105"/>
    <mergeCell ref="D106:D117"/>
    <mergeCell ref="D118:D127"/>
    <mergeCell ref="D128:D137"/>
    <mergeCell ref="D138:D149"/>
    <mergeCell ref="D150:D159"/>
    <mergeCell ref="D160:D174"/>
    <mergeCell ref="D175:D188"/>
    <mergeCell ref="D190:D206"/>
    <mergeCell ref="D207:D210"/>
    <mergeCell ref="D211:D214"/>
    <mergeCell ref="D215:D223"/>
    <mergeCell ref="D224:D233"/>
    <mergeCell ref="D234:D237"/>
    <mergeCell ref="D238:D249"/>
    <mergeCell ref="D250:D260"/>
    <mergeCell ref="D261:D279"/>
    <mergeCell ref="D281:D301"/>
    <mergeCell ref="D302:D320"/>
    <mergeCell ref="D321:D333"/>
    <mergeCell ref="D334:D345"/>
    <mergeCell ref="D348:D350"/>
    <mergeCell ref="D352:D366"/>
    <mergeCell ref="D367:D372"/>
    <mergeCell ref="D374:D385"/>
    <mergeCell ref="D386:D396"/>
    <mergeCell ref="D397:D407"/>
    <mergeCell ref="D408:D417"/>
    <mergeCell ref="D418:D424"/>
    <mergeCell ref="D425:D434"/>
    <mergeCell ref="D435:D449"/>
    <mergeCell ref="D450:D454"/>
    <mergeCell ref="D455:D456"/>
    <mergeCell ref="D457:D471"/>
    <mergeCell ref="D473:D476"/>
    <mergeCell ref="D477:D480"/>
    <mergeCell ref="D481:D485"/>
    <mergeCell ref="D488:D490"/>
    <mergeCell ref="D491:D494"/>
    <mergeCell ref="D495:D499"/>
    <mergeCell ref="D500:D502"/>
    <mergeCell ref="D504:D507"/>
    <mergeCell ref="D508:D512"/>
    <mergeCell ref="D514:D529"/>
    <mergeCell ref="D530:D541"/>
    <mergeCell ref="D543:D566"/>
    <mergeCell ref="D567:D590"/>
    <mergeCell ref="D592:D595"/>
    <mergeCell ref="D596:D598"/>
    <mergeCell ref="D599:D607"/>
    <mergeCell ref="D608:D616"/>
    <mergeCell ref="D690:D692"/>
    <mergeCell ref="D694:D695"/>
    <mergeCell ref="D696:D698"/>
    <mergeCell ref="D702:D706"/>
    <mergeCell ref="D708:D709"/>
    <mergeCell ref="D710:D712"/>
    <mergeCell ref="D714:D717"/>
    <mergeCell ref="D718:D722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036"/>
  <sheetViews>
    <sheetView tabSelected="1" topLeftCell="A902" workbookViewId="0">
      <selection activeCell="A890" sqref="$A1:$XFD1048576"/>
    </sheetView>
  </sheetViews>
  <sheetFormatPr defaultColWidth="11.8916666666667" defaultRowHeight="15.75"/>
  <cols>
    <col min="1" max="1" width="22" style="2" customWidth="1"/>
    <col min="2" max="2" width="12.75" style="1" customWidth="1"/>
    <col min="3" max="3" width="15.125" style="1" customWidth="1"/>
    <col min="4" max="4" width="11.8916666666667" style="1"/>
    <col min="5" max="6" width="11.8916666666667" style="3"/>
    <col min="7" max="7" width="11.8916666666667" style="3" customWidth="1"/>
    <col min="8" max="8" width="11.8916666666667" style="3"/>
    <col min="9" max="247" width="11.8916666666667" style="1"/>
    <col min="248" max="16381" width="11.8916666666667" style="4"/>
    <col min="16382" max="16384" width="11.8916666666667" style="5"/>
  </cols>
  <sheetData>
    <row r="1" s="1" customFormat="1" spans="1:7">
      <c r="A1" s="6" t="s">
        <v>1</v>
      </c>
      <c r="B1" s="7" t="s">
        <v>2</v>
      </c>
      <c r="C1" s="8" t="s">
        <v>3</v>
      </c>
      <c r="D1" s="9" t="s">
        <v>4</v>
      </c>
      <c r="E1" s="7" t="s">
        <v>5</v>
      </c>
      <c r="F1" s="10" t="s">
        <v>6</v>
      </c>
      <c r="G1" s="8"/>
    </row>
    <row r="2" s="1" customFormat="1" ht="26" customHeight="1" spans="1:7">
      <c r="A2" s="11" t="s">
        <v>121</v>
      </c>
      <c r="B2" s="12"/>
      <c r="C2" s="13"/>
      <c r="D2" s="14"/>
      <c r="E2" s="7"/>
      <c r="F2" s="10"/>
      <c r="G2" s="15"/>
    </row>
    <row r="3" s="1" customFormat="1" ht="17" customHeight="1" spans="1:8">
      <c r="A3" s="16" t="s">
        <v>48</v>
      </c>
      <c r="B3" s="17" t="s">
        <v>18</v>
      </c>
      <c r="C3" s="18" t="str">
        <f>_xlfn.DISPIMG("ID_E46D4C3E44294F71B87E0D3EB333D077",1)</f>
        <v>=DISPIMG("ID_E46D4C3E44294F71B87E0D3EB333D077",1)</v>
      </c>
      <c r="D3" s="19" t="s">
        <v>20</v>
      </c>
      <c r="E3" s="20">
        <v>70</v>
      </c>
      <c r="F3" s="20" t="s">
        <v>13</v>
      </c>
      <c r="G3" s="15"/>
      <c r="H3" s="1" t="s">
        <v>122</v>
      </c>
    </row>
    <row r="4" s="1" customFormat="1" ht="17" customHeight="1" spans="1:8">
      <c r="A4" s="16"/>
      <c r="B4" s="21" t="s">
        <v>18</v>
      </c>
      <c r="C4" s="22"/>
      <c r="D4" s="23"/>
      <c r="E4" s="20">
        <v>85</v>
      </c>
      <c r="F4" s="20" t="s">
        <v>11</v>
      </c>
      <c r="G4" s="15">
        <v>16</v>
      </c>
      <c r="H4" s="1" t="s">
        <v>122</v>
      </c>
    </row>
    <row r="5" s="1" customFormat="1" ht="17" customHeight="1" spans="1:8">
      <c r="A5" s="16"/>
      <c r="B5" s="21" t="s">
        <v>18</v>
      </c>
      <c r="C5" s="22"/>
      <c r="D5" s="23"/>
      <c r="E5" s="20">
        <v>75</v>
      </c>
      <c r="F5" s="20" t="s">
        <v>13</v>
      </c>
      <c r="G5" s="15">
        <v>1</v>
      </c>
      <c r="H5" s="1" t="s">
        <v>122</v>
      </c>
    </row>
    <row r="6" s="1" customFormat="1" ht="17" customHeight="1" spans="1:7">
      <c r="A6" s="16"/>
      <c r="B6" s="21" t="s">
        <v>18</v>
      </c>
      <c r="C6" s="22"/>
      <c r="D6" s="24"/>
      <c r="E6" s="20">
        <v>75</v>
      </c>
      <c r="F6" s="20" t="s">
        <v>11</v>
      </c>
      <c r="G6" s="15"/>
    </row>
    <row r="7" s="1" customFormat="1" ht="17" customHeight="1" spans="1:8">
      <c r="A7" s="16"/>
      <c r="B7" s="21" t="s">
        <v>18</v>
      </c>
      <c r="C7" s="22"/>
      <c r="D7" s="19" t="s">
        <v>43</v>
      </c>
      <c r="E7" s="20">
        <v>75</v>
      </c>
      <c r="F7" s="20" t="s">
        <v>11</v>
      </c>
      <c r="G7" s="15"/>
      <c r="H7" s="1" t="s">
        <v>122</v>
      </c>
    </row>
    <row r="8" s="1" customFormat="1" ht="17" customHeight="1" spans="1:8">
      <c r="A8" s="16"/>
      <c r="B8" s="21" t="s">
        <v>18</v>
      </c>
      <c r="C8" s="22"/>
      <c r="D8" s="24"/>
      <c r="E8" s="20">
        <v>75</v>
      </c>
      <c r="F8" s="20" t="s">
        <v>13</v>
      </c>
      <c r="G8" s="15"/>
      <c r="H8" s="1" t="s">
        <v>122</v>
      </c>
    </row>
    <row r="9" s="1" customFormat="1" ht="17" customHeight="1" spans="1:8">
      <c r="A9" s="16"/>
      <c r="B9" s="21" t="s">
        <v>18</v>
      </c>
      <c r="C9" s="22"/>
      <c r="D9" s="15" t="s">
        <v>29</v>
      </c>
      <c r="E9" s="20">
        <v>70</v>
      </c>
      <c r="F9" s="20" t="s">
        <v>13</v>
      </c>
      <c r="G9" s="15">
        <v>7</v>
      </c>
      <c r="H9" s="1" t="s">
        <v>122</v>
      </c>
    </row>
    <row r="10" s="1" customFormat="1" ht="17" customHeight="1" spans="1:8">
      <c r="A10" s="16"/>
      <c r="B10" s="21" t="s">
        <v>18</v>
      </c>
      <c r="C10" s="22"/>
      <c r="D10" s="19" t="s">
        <v>28</v>
      </c>
      <c r="E10" s="20">
        <v>85</v>
      </c>
      <c r="F10" s="20" t="s">
        <v>11</v>
      </c>
      <c r="G10" s="15">
        <v>4</v>
      </c>
      <c r="H10" s="1" t="s">
        <v>122</v>
      </c>
    </row>
    <row r="11" s="1" customFormat="1" ht="17" customHeight="1" spans="1:7">
      <c r="A11" s="25"/>
      <c r="B11" s="21"/>
      <c r="C11" s="18"/>
      <c r="D11" s="19"/>
      <c r="E11" s="20"/>
      <c r="F11" s="20"/>
      <c r="G11" s="15"/>
    </row>
    <row r="12" s="1" customFormat="1" ht="17" customHeight="1" spans="1:7">
      <c r="A12" s="26"/>
      <c r="B12" s="21"/>
      <c r="C12" s="18"/>
      <c r="D12" s="19"/>
      <c r="E12" s="20"/>
      <c r="F12" s="20"/>
      <c r="G12" s="15"/>
    </row>
    <row r="13" s="1" customFormat="1" ht="17" customHeight="1" spans="1:8">
      <c r="A13" s="27" t="s">
        <v>123</v>
      </c>
      <c r="B13" s="21" t="s">
        <v>16</v>
      </c>
      <c r="C13" s="18" t="str">
        <f>_xlfn.DISPIMG("ID_7709AB77C1494EA789DEEF2209CCCAFA",1)</f>
        <v>=DISPIMG("ID_7709AB77C1494EA789DEEF2209CCCAFA",1)</v>
      </c>
      <c r="D13" s="19" t="s">
        <v>43</v>
      </c>
      <c r="E13" s="15">
        <v>55</v>
      </c>
      <c r="F13" s="15" t="s">
        <v>13</v>
      </c>
      <c r="G13" s="15">
        <v>2</v>
      </c>
      <c r="H13" s="1" t="s">
        <v>124</v>
      </c>
    </row>
    <row r="14" s="1" customFormat="1" ht="17" customHeight="1" spans="1:8">
      <c r="A14" s="27"/>
      <c r="B14" s="21" t="s">
        <v>16</v>
      </c>
      <c r="C14" s="22"/>
      <c r="D14" s="23"/>
      <c r="E14" s="15">
        <v>65</v>
      </c>
      <c r="F14" s="15" t="s">
        <v>13</v>
      </c>
      <c r="G14" s="15"/>
      <c r="H14" s="1" t="s">
        <v>124</v>
      </c>
    </row>
    <row r="15" s="1" customFormat="1" ht="17" customHeight="1" spans="1:8">
      <c r="A15" s="27"/>
      <c r="B15" s="21" t="s">
        <v>18</v>
      </c>
      <c r="C15" s="22"/>
      <c r="D15" s="23"/>
      <c r="E15" s="15">
        <v>70</v>
      </c>
      <c r="F15" s="15" t="s">
        <v>11</v>
      </c>
      <c r="G15" s="15"/>
      <c r="H15" s="1" t="s">
        <v>122</v>
      </c>
    </row>
    <row r="16" s="1" customFormat="1" ht="17" customHeight="1" spans="1:8">
      <c r="A16" s="27"/>
      <c r="B16" s="21" t="s">
        <v>18</v>
      </c>
      <c r="C16" s="22"/>
      <c r="D16" s="23"/>
      <c r="E16" s="15">
        <v>70</v>
      </c>
      <c r="F16" s="15" t="s">
        <v>13</v>
      </c>
      <c r="G16" s="15">
        <v>4</v>
      </c>
      <c r="H16" s="1" t="s">
        <v>122</v>
      </c>
    </row>
    <row r="17" s="1" customFormat="1" ht="17" customHeight="1" spans="1:8">
      <c r="A17" s="27"/>
      <c r="B17" s="21" t="s">
        <v>18</v>
      </c>
      <c r="C17" s="22"/>
      <c r="D17" s="23"/>
      <c r="E17" s="15">
        <v>75</v>
      </c>
      <c r="F17" s="15" t="s">
        <v>13</v>
      </c>
      <c r="G17" s="15"/>
      <c r="H17" s="1" t="s">
        <v>122</v>
      </c>
    </row>
    <row r="18" s="1" customFormat="1" ht="17" customHeight="1" spans="1:8">
      <c r="A18" s="27"/>
      <c r="B18" s="21" t="s">
        <v>18</v>
      </c>
      <c r="C18" s="22"/>
      <c r="D18" s="23"/>
      <c r="E18" s="15">
        <v>75</v>
      </c>
      <c r="F18" s="15" t="s">
        <v>11</v>
      </c>
      <c r="G18" s="15">
        <v>6</v>
      </c>
      <c r="H18" s="1" t="s">
        <v>122</v>
      </c>
    </row>
    <row r="19" s="1" customFormat="1" ht="17" customHeight="1" spans="1:8">
      <c r="A19" s="27"/>
      <c r="B19" s="21" t="s">
        <v>18</v>
      </c>
      <c r="C19" s="22"/>
      <c r="D19" s="15" t="s">
        <v>29</v>
      </c>
      <c r="E19" s="15">
        <v>70</v>
      </c>
      <c r="F19" s="15" t="s">
        <v>13</v>
      </c>
      <c r="G19" s="15">
        <v>3</v>
      </c>
      <c r="H19" s="1" t="s">
        <v>122</v>
      </c>
    </row>
    <row r="20" s="1" customFormat="1" ht="17" customHeight="1" spans="1:8">
      <c r="A20" s="27"/>
      <c r="B20" s="21" t="s">
        <v>16</v>
      </c>
      <c r="C20" s="22"/>
      <c r="D20" s="15" t="s">
        <v>20</v>
      </c>
      <c r="E20" s="15">
        <v>55</v>
      </c>
      <c r="F20" s="15" t="s">
        <v>13</v>
      </c>
      <c r="G20" s="15"/>
      <c r="H20" s="1" t="s">
        <v>124</v>
      </c>
    </row>
    <row r="21" s="1" customFormat="1" ht="17" customHeight="1" spans="1:8">
      <c r="A21" s="27"/>
      <c r="B21" s="21" t="s">
        <v>16</v>
      </c>
      <c r="C21" s="22"/>
      <c r="D21" s="15"/>
      <c r="E21" s="15">
        <v>65</v>
      </c>
      <c r="F21" s="15" t="s">
        <v>13</v>
      </c>
      <c r="G21" s="15"/>
      <c r="H21" s="1" t="s">
        <v>124</v>
      </c>
    </row>
    <row r="22" s="1" customFormat="1" ht="17" customHeight="1" spans="1:8">
      <c r="A22" s="27"/>
      <c r="B22" s="21" t="s">
        <v>16</v>
      </c>
      <c r="C22" s="22"/>
      <c r="D22" s="15"/>
      <c r="E22" s="15">
        <v>65</v>
      </c>
      <c r="F22" s="15" t="s">
        <v>11</v>
      </c>
      <c r="G22" s="15"/>
      <c r="H22" s="1" t="s">
        <v>124</v>
      </c>
    </row>
    <row r="23" s="1" customFormat="1" ht="17" customHeight="1" spans="1:8">
      <c r="A23" s="27"/>
      <c r="B23" s="21" t="s">
        <v>18</v>
      </c>
      <c r="C23" s="22"/>
      <c r="D23" s="15"/>
      <c r="E23" s="15">
        <v>70</v>
      </c>
      <c r="F23" s="15" t="s">
        <v>13</v>
      </c>
      <c r="G23" s="15">
        <v>3</v>
      </c>
      <c r="H23" s="1" t="s">
        <v>122</v>
      </c>
    </row>
    <row r="24" s="1" customFormat="1" ht="17" customHeight="1" spans="1:8">
      <c r="A24" s="27"/>
      <c r="B24" s="21" t="s">
        <v>18</v>
      </c>
      <c r="C24" s="22"/>
      <c r="D24" s="15"/>
      <c r="E24" s="15">
        <v>70</v>
      </c>
      <c r="F24" s="15" t="s">
        <v>11</v>
      </c>
      <c r="G24" s="15"/>
      <c r="H24" s="1" t="s">
        <v>122</v>
      </c>
    </row>
    <row r="25" s="1" customFormat="1" ht="17" customHeight="1" spans="1:8">
      <c r="A25" s="27"/>
      <c r="B25" s="21" t="s">
        <v>18</v>
      </c>
      <c r="C25" s="22"/>
      <c r="D25" s="15"/>
      <c r="E25" s="15">
        <v>75</v>
      </c>
      <c r="F25" s="15" t="s">
        <v>13</v>
      </c>
      <c r="G25" s="15"/>
      <c r="H25" s="1" t="s">
        <v>122</v>
      </c>
    </row>
    <row r="26" s="1" customFormat="1" ht="17" customHeight="1" spans="1:8">
      <c r="A26" s="27"/>
      <c r="B26" s="21" t="s">
        <v>18</v>
      </c>
      <c r="C26" s="28"/>
      <c r="D26" s="15"/>
      <c r="E26" s="15">
        <v>75</v>
      </c>
      <c r="F26" s="15" t="s">
        <v>11</v>
      </c>
      <c r="G26" s="15"/>
      <c r="H26" s="1" t="s">
        <v>122</v>
      </c>
    </row>
    <row r="27" s="1" customFormat="1" ht="17" customHeight="1" spans="1:7">
      <c r="A27" s="27"/>
      <c r="B27" s="21"/>
      <c r="C27" s="29"/>
      <c r="D27" s="15"/>
      <c r="E27" s="15"/>
      <c r="F27" s="15"/>
      <c r="G27" s="15"/>
    </row>
    <row r="28" s="1" customFormat="1" ht="17" customHeight="1" spans="1:8">
      <c r="A28" s="26" t="s">
        <v>125</v>
      </c>
      <c r="B28" s="21" t="s">
        <v>18</v>
      </c>
      <c r="C28" s="18" t="str">
        <f>_xlfn.DISPIMG("ID_66233F248ED64A64B175020FC5B5C330",1)</f>
        <v>=DISPIMG("ID_66233F248ED64A64B175020FC5B5C330",1)</v>
      </c>
      <c r="D28" s="19" t="s">
        <v>43</v>
      </c>
      <c r="E28" s="20">
        <v>70</v>
      </c>
      <c r="F28" s="20" t="s">
        <v>11</v>
      </c>
      <c r="G28" s="15"/>
      <c r="H28" s="1" t="s">
        <v>122</v>
      </c>
    </row>
    <row r="29" s="1" customFormat="1" ht="17" customHeight="1" spans="1:8">
      <c r="A29" s="16"/>
      <c r="B29" s="21" t="s">
        <v>18</v>
      </c>
      <c r="C29" s="22"/>
      <c r="D29" s="23"/>
      <c r="E29" s="20">
        <v>70</v>
      </c>
      <c r="F29" s="20" t="s">
        <v>13</v>
      </c>
      <c r="G29" s="15"/>
      <c r="H29" s="1" t="s">
        <v>122</v>
      </c>
    </row>
    <row r="30" s="1" customFormat="1" ht="17" customHeight="1" spans="1:8">
      <c r="A30" s="16"/>
      <c r="B30" s="21" t="s">
        <v>18</v>
      </c>
      <c r="C30" s="22"/>
      <c r="D30" s="23"/>
      <c r="E30" s="20">
        <v>75</v>
      </c>
      <c r="F30" s="20" t="s">
        <v>11</v>
      </c>
      <c r="G30" s="15">
        <v>11</v>
      </c>
      <c r="H30" s="1" t="s">
        <v>122</v>
      </c>
    </row>
    <row r="31" s="1" customFormat="1" ht="17" customHeight="1" spans="1:7">
      <c r="A31" s="16"/>
      <c r="B31" s="21" t="s">
        <v>16</v>
      </c>
      <c r="C31" s="22"/>
      <c r="D31" s="19" t="s">
        <v>20</v>
      </c>
      <c r="E31" s="20">
        <v>55</v>
      </c>
      <c r="F31" s="20" t="s">
        <v>13</v>
      </c>
      <c r="G31" s="15"/>
    </row>
    <row r="32" s="1" customFormat="1" ht="17" customHeight="1" spans="1:8">
      <c r="A32" s="16"/>
      <c r="B32" s="21" t="s">
        <v>16</v>
      </c>
      <c r="C32" s="22"/>
      <c r="D32" s="23"/>
      <c r="E32" s="20">
        <v>65</v>
      </c>
      <c r="F32" s="20" t="s">
        <v>13</v>
      </c>
      <c r="G32" s="15"/>
      <c r="H32" s="1" t="s">
        <v>124</v>
      </c>
    </row>
    <row r="33" s="1" customFormat="1" ht="17" customHeight="1" spans="1:8">
      <c r="A33" s="16"/>
      <c r="B33" s="21" t="s">
        <v>18</v>
      </c>
      <c r="C33" s="22"/>
      <c r="D33" s="23"/>
      <c r="E33" s="20">
        <v>70</v>
      </c>
      <c r="F33" s="20" t="s">
        <v>13</v>
      </c>
      <c r="G33" s="15"/>
      <c r="H33" s="1" t="s">
        <v>122</v>
      </c>
    </row>
    <row r="34" s="1" customFormat="1" ht="17" customHeight="1" spans="1:8">
      <c r="A34" s="16"/>
      <c r="B34" s="21" t="s">
        <v>18</v>
      </c>
      <c r="C34" s="22"/>
      <c r="D34" s="23"/>
      <c r="E34" s="20">
        <v>70</v>
      </c>
      <c r="F34" s="20" t="s">
        <v>11</v>
      </c>
      <c r="G34" s="15"/>
      <c r="H34" s="1" t="s">
        <v>122</v>
      </c>
    </row>
    <row r="35" s="1" customFormat="1" ht="17" customHeight="1" spans="1:8">
      <c r="A35" s="16"/>
      <c r="B35" s="21" t="s">
        <v>18</v>
      </c>
      <c r="C35" s="22"/>
      <c r="D35" s="24"/>
      <c r="E35" s="20">
        <v>75</v>
      </c>
      <c r="F35" s="20" t="s">
        <v>11</v>
      </c>
      <c r="G35" s="15"/>
      <c r="H35" s="1" t="s">
        <v>122</v>
      </c>
    </row>
    <row r="36" s="1" customFormat="1" ht="17" customHeight="1" spans="1:7">
      <c r="A36" s="26"/>
      <c r="B36" s="21"/>
      <c r="C36" s="18"/>
      <c r="D36" s="19"/>
      <c r="E36" s="20"/>
      <c r="F36" s="20"/>
      <c r="G36" s="15"/>
    </row>
    <row r="37" s="1" customFormat="1" ht="17" customHeight="1" spans="1:8">
      <c r="A37" s="26" t="s">
        <v>126</v>
      </c>
      <c r="B37" s="21" t="s">
        <v>18</v>
      </c>
      <c r="C37" s="18" t="str">
        <f>_xlfn.DISPIMG("ID_6CE4AC868EF549AA92755081110349B9",1)</f>
        <v>=DISPIMG("ID_6CE4AC868EF549AA92755081110349B9",1)</v>
      </c>
      <c r="D37" s="19" t="s">
        <v>43</v>
      </c>
      <c r="E37" s="20">
        <v>70</v>
      </c>
      <c r="F37" s="20" t="s">
        <v>13</v>
      </c>
      <c r="G37" s="15"/>
      <c r="H37" s="1" t="s">
        <v>122</v>
      </c>
    </row>
    <row r="38" s="1" customFormat="1" ht="17" customHeight="1" spans="1:8">
      <c r="A38" s="16"/>
      <c r="B38" s="21" t="s">
        <v>18</v>
      </c>
      <c r="C38" s="22"/>
      <c r="D38" s="23"/>
      <c r="E38" s="20">
        <v>70</v>
      </c>
      <c r="F38" s="20" t="s">
        <v>11</v>
      </c>
      <c r="G38" s="15"/>
      <c r="H38" s="1" t="s">
        <v>122</v>
      </c>
    </row>
    <row r="39" s="1" customFormat="1" ht="17" customHeight="1" spans="1:8">
      <c r="A39" s="16"/>
      <c r="B39" s="21" t="s">
        <v>18</v>
      </c>
      <c r="C39" s="22"/>
      <c r="D39" s="23"/>
      <c r="E39" s="20">
        <v>75</v>
      </c>
      <c r="F39" s="20" t="s">
        <v>13</v>
      </c>
      <c r="G39" s="15"/>
      <c r="H39" s="1" t="s">
        <v>122</v>
      </c>
    </row>
    <row r="40" s="1" customFormat="1" ht="17" customHeight="1" spans="1:8">
      <c r="A40" s="16"/>
      <c r="B40" s="21" t="s">
        <v>18</v>
      </c>
      <c r="C40" s="22"/>
      <c r="D40" s="23"/>
      <c r="E40" s="20">
        <v>75</v>
      </c>
      <c r="F40" s="20" t="s">
        <v>11</v>
      </c>
      <c r="G40" s="15"/>
      <c r="H40" s="1" t="s">
        <v>122</v>
      </c>
    </row>
    <row r="41" s="1" customFormat="1" ht="17" customHeight="1" spans="1:7">
      <c r="A41" s="16"/>
      <c r="B41" s="21" t="s">
        <v>18</v>
      </c>
      <c r="C41" s="22"/>
      <c r="D41" s="23"/>
      <c r="E41" s="20"/>
      <c r="F41" s="20"/>
      <c r="G41" s="15"/>
    </row>
    <row r="42" s="1" customFormat="1" ht="17" customHeight="1" spans="1:8">
      <c r="A42" s="16"/>
      <c r="B42" s="21" t="s">
        <v>18</v>
      </c>
      <c r="C42" s="22"/>
      <c r="D42" s="19" t="s">
        <v>20</v>
      </c>
      <c r="E42" s="20">
        <v>70</v>
      </c>
      <c r="F42" s="20" t="s">
        <v>13</v>
      </c>
      <c r="G42" s="15">
        <v>1</v>
      </c>
      <c r="H42" s="1" t="s">
        <v>122</v>
      </c>
    </row>
    <row r="43" s="1" customFormat="1" ht="17" customHeight="1" spans="1:8">
      <c r="A43" s="16"/>
      <c r="B43" s="21" t="s">
        <v>18</v>
      </c>
      <c r="C43" s="22"/>
      <c r="D43" s="23"/>
      <c r="E43" s="20">
        <v>75</v>
      </c>
      <c r="F43" s="20" t="s">
        <v>13</v>
      </c>
      <c r="G43" s="15"/>
      <c r="H43" s="1" t="s">
        <v>122</v>
      </c>
    </row>
    <row r="44" s="1" customFormat="1" ht="17" customHeight="1" spans="1:7">
      <c r="A44" s="16"/>
      <c r="B44" s="21" t="s">
        <v>18</v>
      </c>
      <c r="C44" s="22"/>
      <c r="D44" s="23"/>
      <c r="E44" s="20"/>
      <c r="F44" s="20"/>
      <c r="G44" s="15"/>
    </row>
    <row r="45" s="1" customFormat="1" ht="17" customHeight="1" spans="1:7">
      <c r="A45" s="26"/>
      <c r="B45" s="21"/>
      <c r="C45" s="18"/>
      <c r="D45" s="19"/>
      <c r="E45" s="20"/>
      <c r="F45" s="20"/>
      <c r="G45" s="15"/>
    </row>
    <row r="46" s="1" customFormat="1" ht="17" customHeight="1" spans="1:8">
      <c r="A46" s="26" t="s">
        <v>127</v>
      </c>
      <c r="B46" s="21" t="s">
        <v>16</v>
      </c>
      <c r="C46" s="18" t="str">
        <f>_xlfn.DISPIMG("ID_3B212F6F02C24177A74F2D2632949571",1)</f>
        <v>=DISPIMG("ID_3B212F6F02C24177A74F2D2632949571",1)</v>
      </c>
      <c r="D46" s="19" t="s">
        <v>20</v>
      </c>
      <c r="E46" s="20">
        <v>65</v>
      </c>
      <c r="F46" s="20" t="s">
        <v>13</v>
      </c>
      <c r="G46" s="15"/>
      <c r="H46" s="1" t="s">
        <v>124</v>
      </c>
    </row>
    <row r="47" s="1" customFormat="1" ht="17" customHeight="1" spans="1:8">
      <c r="A47" s="16"/>
      <c r="B47" s="21" t="s">
        <v>16</v>
      </c>
      <c r="C47" s="22"/>
      <c r="D47" s="23"/>
      <c r="E47" s="20">
        <v>65</v>
      </c>
      <c r="F47" s="20" t="s">
        <v>11</v>
      </c>
      <c r="G47" s="15"/>
      <c r="H47" s="1" t="s">
        <v>124</v>
      </c>
    </row>
    <row r="48" s="1" customFormat="1" ht="17" customHeight="1" spans="1:8">
      <c r="A48" s="16"/>
      <c r="B48" s="21" t="s">
        <v>18</v>
      </c>
      <c r="C48" s="22"/>
      <c r="D48" s="23"/>
      <c r="E48" s="20">
        <v>70</v>
      </c>
      <c r="F48" s="20" t="s">
        <v>13</v>
      </c>
      <c r="G48" s="15"/>
      <c r="H48" s="1" t="s">
        <v>122</v>
      </c>
    </row>
    <row r="49" s="1" customFormat="1" ht="17" customHeight="1" spans="1:8">
      <c r="A49" s="16"/>
      <c r="B49" s="21" t="s">
        <v>18</v>
      </c>
      <c r="C49" s="22"/>
      <c r="D49" s="23"/>
      <c r="E49" s="20">
        <v>70</v>
      </c>
      <c r="F49" s="20" t="s">
        <v>11</v>
      </c>
      <c r="G49" s="15"/>
      <c r="H49" s="1" t="s">
        <v>122</v>
      </c>
    </row>
    <row r="50" s="1" customFormat="1" ht="17" customHeight="1" spans="1:8">
      <c r="A50" s="16"/>
      <c r="B50" s="21" t="s">
        <v>16</v>
      </c>
      <c r="C50" s="22"/>
      <c r="D50" s="19" t="s">
        <v>43</v>
      </c>
      <c r="E50" s="20">
        <v>55</v>
      </c>
      <c r="F50" s="20" t="s">
        <v>13</v>
      </c>
      <c r="G50" s="15">
        <v>1</v>
      </c>
      <c r="H50" s="1" t="s">
        <v>124</v>
      </c>
    </row>
    <row r="51" s="1" customFormat="1" ht="17" customHeight="1" spans="1:8">
      <c r="A51" s="16"/>
      <c r="B51" s="21" t="s">
        <v>16</v>
      </c>
      <c r="C51" s="22"/>
      <c r="D51" s="23"/>
      <c r="E51" s="20">
        <v>65</v>
      </c>
      <c r="F51" s="20" t="s">
        <v>13</v>
      </c>
      <c r="G51" s="15">
        <v>1</v>
      </c>
      <c r="H51" s="1" t="s">
        <v>124</v>
      </c>
    </row>
    <row r="52" s="1" customFormat="1" ht="17" customHeight="1" spans="1:7">
      <c r="A52" s="26"/>
      <c r="B52" s="21"/>
      <c r="C52" s="18"/>
      <c r="D52" s="19"/>
      <c r="E52" s="20"/>
      <c r="F52" s="20"/>
      <c r="G52" s="15"/>
    </row>
    <row r="53" s="1" customFormat="1" ht="17" customHeight="1" spans="1:8">
      <c r="A53" s="26" t="s">
        <v>128</v>
      </c>
      <c r="B53" s="21" t="s">
        <v>16</v>
      </c>
      <c r="C53" s="18" t="str">
        <f>_xlfn.DISPIMG("ID_43BD0CE254CC45168E3450A2A1EF2E7A",1)</f>
        <v>=DISPIMG("ID_43BD0CE254CC45168E3450A2A1EF2E7A",1)</v>
      </c>
      <c r="D53" s="19" t="s">
        <v>20</v>
      </c>
      <c r="E53" s="20">
        <v>55</v>
      </c>
      <c r="F53" s="20" t="s">
        <v>11</v>
      </c>
      <c r="G53" s="15"/>
      <c r="H53" s="1" t="s">
        <v>38</v>
      </c>
    </row>
    <row r="54" s="1" customFormat="1" spans="1:8">
      <c r="A54" s="16"/>
      <c r="B54" s="21" t="s">
        <v>18</v>
      </c>
      <c r="C54" s="22"/>
      <c r="D54" s="23"/>
      <c r="E54" s="20">
        <v>70</v>
      </c>
      <c r="F54" s="20" t="s">
        <v>13</v>
      </c>
      <c r="G54" s="15"/>
      <c r="H54" s="1" t="s">
        <v>41</v>
      </c>
    </row>
    <row r="55" s="1" customFormat="1" spans="1:8">
      <c r="A55" s="16"/>
      <c r="B55" s="21" t="s">
        <v>18</v>
      </c>
      <c r="C55" s="22"/>
      <c r="D55" s="23"/>
      <c r="E55" s="21">
        <v>70</v>
      </c>
      <c r="F55" s="20" t="s">
        <v>11</v>
      </c>
      <c r="G55" s="15">
        <v>9</v>
      </c>
      <c r="H55" s="1" t="s">
        <v>41</v>
      </c>
    </row>
    <row r="56" s="1" customFormat="1" spans="1:8">
      <c r="A56" s="16"/>
      <c r="B56" s="21" t="s">
        <v>18</v>
      </c>
      <c r="C56" s="22"/>
      <c r="D56" s="23"/>
      <c r="E56" s="21">
        <v>77</v>
      </c>
      <c r="F56" s="20" t="s">
        <v>13</v>
      </c>
      <c r="G56" s="15">
        <v>1</v>
      </c>
      <c r="H56" s="1" t="s">
        <v>41</v>
      </c>
    </row>
    <row r="57" s="1" customFormat="1" spans="1:8">
      <c r="A57" s="16"/>
      <c r="B57" s="21" t="s">
        <v>18</v>
      </c>
      <c r="C57" s="22"/>
      <c r="D57" s="23"/>
      <c r="E57" s="21">
        <v>77</v>
      </c>
      <c r="F57" s="20" t="s">
        <v>11</v>
      </c>
      <c r="G57" s="15"/>
      <c r="H57" s="1" t="s">
        <v>41</v>
      </c>
    </row>
    <row r="58" s="1" customFormat="1" spans="1:8">
      <c r="A58" s="16"/>
      <c r="B58" s="21" t="s">
        <v>16</v>
      </c>
      <c r="C58" s="22"/>
      <c r="D58" s="19" t="s">
        <v>10</v>
      </c>
      <c r="E58" s="21">
        <v>55</v>
      </c>
      <c r="F58" s="20" t="s">
        <v>13</v>
      </c>
      <c r="G58" s="15">
        <v>2</v>
      </c>
      <c r="H58" s="1" t="s">
        <v>38</v>
      </c>
    </row>
    <row r="59" s="1" customFormat="1" spans="1:8">
      <c r="A59" s="16"/>
      <c r="B59" s="21" t="s">
        <v>16</v>
      </c>
      <c r="C59" s="22"/>
      <c r="D59" s="23"/>
      <c r="E59" s="21">
        <v>55</v>
      </c>
      <c r="F59" s="20" t="s">
        <v>11</v>
      </c>
      <c r="G59" s="15">
        <v>3</v>
      </c>
      <c r="H59" s="1" t="s">
        <v>38</v>
      </c>
    </row>
    <row r="60" s="1" customFormat="1" spans="1:8">
      <c r="A60" s="16"/>
      <c r="B60" s="21" t="s">
        <v>18</v>
      </c>
      <c r="C60" s="22"/>
      <c r="D60" s="23"/>
      <c r="E60" s="21">
        <v>70</v>
      </c>
      <c r="F60" s="20" t="s">
        <v>13</v>
      </c>
      <c r="G60" s="15">
        <v>8</v>
      </c>
      <c r="H60" s="1" t="s">
        <v>41</v>
      </c>
    </row>
    <row r="61" s="1" customFormat="1" spans="1:8">
      <c r="A61" s="16"/>
      <c r="B61" s="21" t="s">
        <v>18</v>
      </c>
      <c r="C61" s="22"/>
      <c r="D61" s="23"/>
      <c r="E61" s="21">
        <v>70</v>
      </c>
      <c r="F61" s="15" t="s">
        <v>11</v>
      </c>
      <c r="G61" s="15">
        <v>14</v>
      </c>
      <c r="H61" s="1" t="s">
        <v>41</v>
      </c>
    </row>
    <row r="62" s="1" customFormat="1" ht="17" customHeight="1" spans="1:8">
      <c r="A62" s="16"/>
      <c r="B62" s="21" t="s">
        <v>18</v>
      </c>
      <c r="C62" s="22"/>
      <c r="D62" s="23"/>
      <c r="E62" s="21">
        <v>77</v>
      </c>
      <c r="F62" s="15" t="s">
        <v>13</v>
      </c>
      <c r="G62" s="15"/>
      <c r="H62" s="1" t="s">
        <v>41</v>
      </c>
    </row>
    <row r="63" s="1" customFormat="1" ht="17" customHeight="1" spans="1:8">
      <c r="A63" s="16"/>
      <c r="B63" s="21" t="s">
        <v>18</v>
      </c>
      <c r="C63" s="22"/>
      <c r="D63" s="23"/>
      <c r="E63" s="30">
        <v>77</v>
      </c>
      <c r="F63" s="19" t="s">
        <v>11</v>
      </c>
      <c r="G63" s="19">
        <v>8</v>
      </c>
      <c r="H63" s="1" t="s">
        <v>41</v>
      </c>
    </row>
    <row r="64" s="1" customFormat="1" ht="17" customHeight="1" spans="1:8">
      <c r="A64" s="16"/>
      <c r="B64" s="30" t="s">
        <v>18</v>
      </c>
      <c r="C64" s="22"/>
      <c r="D64" s="23"/>
      <c r="E64" s="30">
        <v>87</v>
      </c>
      <c r="F64" s="19" t="s">
        <v>11</v>
      </c>
      <c r="G64" s="19">
        <v>4</v>
      </c>
      <c r="H64" s="1" t="s">
        <v>41</v>
      </c>
    </row>
    <row r="65" s="1" customFormat="1" ht="17" customHeight="1" spans="1:7">
      <c r="A65" s="27"/>
      <c r="B65" s="21"/>
      <c r="C65" s="29"/>
      <c r="D65" s="15"/>
      <c r="E65" s="21"/>
      <c r="F65" s="15"/>
      <c r="G65" s="15"/>
    </row>
    <row r="66" s="1" customFormat="1" ht="17" customHeight="1" spans="1:8">
      <c r="A66" s="26" t="s">
        <v>129</v>
      </c>
      <c r="B66" s="21" t="s">
        <v>18</v>
      </c>
      <c r="C66" s="18"/>
      <c r="D66" s="19" t="s">
        <v>20</v>
      </c>
      <c r="E66" s="21">
        <v>70</v>
      </c>
      <c r="F66" s="15" t="s">
        <v>11</v>
      </c>
      <c r="G66" s="15"/>
      <c r="H66" s="1" t="s">
        <v>41</v>
      </c>
    </row>
    <row r="67" s="1" customFormat="1" spans="1:8">
      <c r="A67" s="16"/>
      <c r="B67" s="21" t="s">
        <v>18</v>
      </c>
      <c r="C67" s="22"/>
      <c r="D67" s="23"/>
      <c r="E67" s="21">
        <v>77</v>
      </c>
      <c r="F67" s="15" t="s">
        <v>11</v>
      </c>
      <c r="G67" s="15">
        <v>5</v>
      </c>
      <c r="H67" s="1" t="s">
        <v>41</v>
      </c>
    </row>
    <row r="68" s="1" customFormat="1" spans="1:8">
      <c r="A68" s="16"/>
      <c r="B68" s="21" t="s">
        <v>18</v>
      </c>
      <c r="C68" s="22"/>
      <c r="D68" s="24"/>
      <c r="E68" s="21">
        <v>87</v>
      </c>
      <c r="F68" s="15" t="s">
        <v>11</v>
      </c>
      <c r="G68" s="15"/>
      <c r="H68" s="1" t="s">
        <v>41</v>
      </c>
    </row>
    <row r="69" s="1" customFormat="1" spans="1:8">
      <c r="A69" s="16"/>
      <c r="B69" s="21" t="s">
        <v>18</v>
      </c>
      <c r="C69" s="22"/>
      <c r="D69" s="19" t="s">
        <v>10</v>
      </c>
      <c r="E69" s="21">
        <v>70</v>
      </c>
      <c r="F69" s="15" t="s">
        <v>13</v>
      </c>
      <c r="G69" s="15"/>
      <c r="H69" s="1" t="s">
        <v>41</v>
      </c>
    </row>
    <row r="70" s="1" customFormat="1" spans="1:8">
      <c r="A70" s="16"/>
      <c r="B70" s="21" t="s">
        <v>18</v>
      </c>
      <c r="C70" s="22"/>
      <c r="D70" s="23"/>
      <c r="E70" s="21">
        <v>70</v>
      </c>
      <c r="F70" s="15" t="s">
        <v>11</v>
      </c>
      <c r="G70" s="15"/>
      <c r="H70" s="1" t="s">
        <v>41</v>
      </c>
    </row>
    <row r="71" s="1" customFormat="1" spans="1:8">
      <c r="A71" s="31"/>
      <c r="B71" s="21" t="s">
        <v>18</v>
      </c>
      <c r="C71" s="28"/>
      <c r="D71" s="24"/>
      <c r="E71" s="21">
        <v>77</v>
      </c>
      <c r="F71" s="21" t="s">
        <v>11</v>
      </c>
      <c r="G71" s="15"/>
      <c r="H71" s="1" t="s">
        <v>41</v>
      </c>
    </row>
    <row r="72" s="1" customFormat="1" spans="1:7">
      <c r="A72" s="16"/>
      <c r="B72" s="30"/>
      <c r="C72" s="32"/>
      <c r="D72" s="32"/>
      <c r="E72" s="33"/>
      <c r="F72" s="33"/>
      <c r="G72" s="15"/>
    </row>
    <row r="73" s="1" customFormat="1" spans="1:8">
      <c r="A73" s="26" t="s">
        <v>130</v>
      </c>
      <c r="B73" s="21" t="s">
        <v>18</v>
      </c>
      <c r="C73" s="33"/>
      <c r="D73" s="34" t="s">
        <v>43</v>
      </c>
      <c r="E73" s="33">
        <v>70</v>
      </c>
      <c r="F73" s="33" t="s">
        <v>11</v>
      </c>
      <c r="G73" s="15">
        <v>6</v>
      </c>
      <c r="H73" s="1" t="s">
        <v>44</v>
      </c>
    </row>
    <row r="74" s="1" customFormat="1" spans="1:8">
      <c r="A74" s="16"/>
      <c r="B74" s="21" t="s">
        <v>18</v>
      </c>
      <c r="C74" s="33"/>
      <c r="D74" s="32"/>
      <c r="E74" s="33">
        <v>70</v>
      </c>
      <c r="F74" s="33" t="s">
        <v>13</v>
      </c>
      <c r="G74" s="15">
        <v>15</v>
      </c>
      <c r="H74" s="1" t="s">
        <v>44</v>
      </c>
    </row>
    <row r="75" s="1" customFormat="1" spans="1:8">
      <c r="A75" s="16"/>
      <c r="B75" s="21" t="s">
        <v>18</v>
      </c>
      <c r="C75" s="33"/>
      <c r="D75" s="32"/>
      <c r="E75" s="33">
        <v>75</v>
      </c>
      <c r="F75" s="33" t="s">
        <v>13</v>
      </c>
      <c r="G75" s="15">
        <v>4</v>
      </c>
      <c r="H75" s="1" t="s">
        <v>44</v>
      </c>
    </row>
    <row r="76" s="1" customFormat="1" spans="1:8">
      <c r="A76" s="16"/>
      <c r="B76" s="21" t="s">
        <v>18</v>
      </c>
      <c r="C76" s="33"/>
      <c r="D76" s="35"/>
      <c r="E76" s="33">
        <v>85</v>
      </c>
      <c r="F76" s="33" t="s">
        <v>13</v>
      </c>
      <c r="G76" s="15">
        <v>24</v>
      </c>
      <c r="H76" s="1" t="s">
        <v>44</v>
      </c>
    </row>
    <row r="77" s="1" customFormat="1" spans="1:8">
      <c r="A77" s="16"/>
      <c r="B77" s="21" t="s">
        <v>18</v>
      </c>
      <c r="C77" s="33"/>
      <c r="D77" s="33" t="s">
        <v>20</v>
      </c>
      <c r="E77" s="33">
        <v>70</v>
      </c>
      <c r="F77" s="33" t="s">
        <v>13</v>
      </c>
      <c r="G77" s="15">
        <v>9</v>
      </c>
      <c r="H77" s="1" t="s">
        <v>44</v>
      </c>
    </row>
    <row r="78" s="1" customFormat="1" spans="1:8">
      <c r="A78" s="16"/>
      <c r="B78" s="21" t="s">
        <v>18</v>
      </c>
      <c r="C78" s="33"/>
      <c r="D78" s="33"/>
      <c r="E78" s="33">
        <v>75</v>
      </c>
      <c r="F78" s="33" t="s">
        <v>11</v>
      </c>
      <c r="G78" s="15"/>
      <c r="H78" s="1" t="s">
        <v>44</v>
      </c>
    </row>
    <row r="79" s="1" customFormat="1" spans="1:8">
      <c r="A79" s="31"/>
      <c r="B79" s="21" t="s">
        <v>18</v>
      </c>
      <c r="C79" s="33"/>
      <c r="D79" s="33"/>
      <c r="E79" s="34">
        <v>75</v>
      </c>
      <c r="F79" s="34" t="s">
        <v>13</v>
      </c>
      <c r="G79" s="19"/>
      <c r="H79" s="1" t="s">
        <v>44</v>
      </c>
    </row>
    <row r="80" s="1" customFormat="1" spans="1:7">
      <c r="A80" s="27"/>
      <c r="B80" s="21"/>
      <c r="C80" s="33"/>
      <c r="D80" s="33"/>
      <c r="E80" s="33"/>
      <c r="F80" s="33"/>
      <c r="G80" s="15"/>
    </row>
    <row r="81" s="1" customFormat="1" spans="1:7">
      <c r="A81" s="26" t="s">
        <v>131</v>
      </c>
      <c r="B81" s="21" t="s">
        <v>16</v>
      </c>
      <c r="C81" s="34" t="str">
        <f>_xlfn.DISPIMG("ID_DFDD32FA562D4B5299CBAF18A9B181FD",1)</f>
        <v>=DISPIMG("ID_DFDD32FA562D4B5299CBAF18A9B181FD",1)</v>
      </c>
      <c r="D81" s="34" t="s">
        <v>43</v>
      </c>
      <c r="E81" s="33">
        <v>55</v>
      </c>
      <c r="F81" s="33"/>
      <c r="G81" s="15"/>
    </row>
    <row r="82" s="1" customFormat="1" spans="1:8">
      <c r="A82" s="16"/>
      <c r="B82" s="21" t="s">
        <v>18</v>
      </c>
      <c r="C82" s="32"/>
      <c r="D82" s="32"/>
      <c r="E82" s="33">
        <v>70</v>
      </c>
      <c r="F82" s="33" t="s">
        <v>13</v>
      </c>
      <c r="G82" s="15"/>
      <c r="H82" s="1" t="s">
        <v>44</v>
      </c>
    </row>
    <row r="83" s="1" customFormat="1" spans="1:8">
      <c r="A83" s="16"/>
      <c r="B83" s="21" t="s">
        <v>18</v>
      </c>
      <c r="C83" s="32"/>
      <c r="D83" s="32"/>
      <c r="E83" s="33">
        <v>70</v>
      </c>
      <c r="F83" s="33" t="s">
        <v>11</v>
      </c>
      <c r="G83" s="15">
        <v>4</v>
      </c>
      <c r="H83" s="1" t="s">
        <v>44</v>
      </c>
    </row>
    <row r="84" s="1" customFormat="1" spans="1:8">
      <c r="A84" s="16"/>
      <c r="B84" s="21" t="s">
        <v>18</v>
      </c>
      <c r="C84" s="32"/>
      <c r="D84" s="32"/>
      <c r="E84" s="33">
        <v>75</v>
      </c>
      <c r="F84" s="33" t="s">
        <v>11</v>
      </c>
      <c r="G84" s="15">
        <v>5</v>
      </c>
      <c r="H84" s="1" t="s">
        <v>44</v>
      </c>
    </row>
    <row r="85" s="1" customFormat="1" spans="1:8">
      <c r="A85" s="16"/>
      <c r="B85" s="21" t="s">
        <v>18</v>
      </c>
      <c r="C85" s="32"/>
      <c r="D85" s="32"/>
      <c r="E85" s="33">
        <v>75</v>
      </c>
      <c r="F85" s="33" t="s">
        <v>13</v>
      </c>
      <c r="G85" s="15"/>
      <c r="H85" s="1" t="s">
        <v>44</v>
      </c>
    </row>
    <row r="86" s="1" customFormat="1" spans="1:8">
      <c r="A86" s="16"/>
      <c r="B86" s="21" t="s">
        <v>18</v>
      </c>
      <c r="C86" s="32"/>
      <c r="D86" s="32"/>
      <c r="E86" s="33">
        <v>85</v>
      </c>
      <c r="F86" s="33" t="s">
        <v>11</v>
      </c>
      <c r="G86" s="15">
        <v>5</v>
      </c>
      <c r="H86" s="1" t="s">
        <v>44</v>
      </c>
    </row>
    <row r="87" s="1" customFormat="1" spans="1:8">
      <c r="A87" s="16"/>
      <c r="B87" s="21" t="s">
        <v>18</v>
      </c>
      <c r="C87" s="32"/>
      <c r="D87" s="36"/>
      <c r="E87" s="33">
        <v>85</v>
      </c>
      <c r="F87" s="33" t="s">
        <v>13</v>
      </c>
      <c r="G87" s="15"/>
      <c r="H87" s="1" t="s">
        <v>44</v>
      </c>
    </row>
    <row r="88" s="1" customFormat="1" spans="1:8">
      <c r="A88" s="16"/>
      <c r="B88" s="21" t="s">
        <v>16</v>
      </c>
      <c r="C88" s="32"/>
      <c r="D88" s="34" t="s">
        <v>20</v>
      </c>
      <c r="E88" s="33">
        <v>55</v>
      </c>
      <c r="F88" s="33"/>
      <c r="G88" s="15"/>
      <c r="H88" s="1" t="s">
        <v>38</v>
      </c>
    </row>
    <row r="89" s="1" customFormat="1" spans="1:8">
      <c r="A89" s="16"/>
      <c r="B89" s="21" t="s">
        <v>18</v>
      </c>
      <c r="C89" s="32"/>
      <c r="D89" s="32"/>
      <c r="E89" s="33">
        <v>70</v>
      </c>
      <c r="F89" s="33" t="s">
        <v>13</v>
      </c>
      <c r="G89" s="15"/>
      <c r="H89" s="1" t="s">
        <v>44</v>
      </c>
    </row>
    <row r="90" s="1" customFormat="1" spans="1:8">
      <c r="A90" s="16"/>
      <c r="B90" s="21" t="s">
        <v>18</v>
      </c>
      <c r="C90" s="32"/>
      <c r="D90" s="32"/>
      <c r="E90" s="33">
        <v>70</v>
      </c>
      <c r="F90" s="33" t="s">
        <v>11</v>
      </c>
      <c r="G90" s="15">
        <v>3</v>
      </c>
      <c r="H90" s="1" t="s">
        <v>44</v>
      </c>
    </row>
    <row r="91" s="1" customFormat="1" spans="1:8">
      <c r="A91" s="16"/>
      <c r="B91" s="21" t="s">
        <v>18</v>
      </c>
      <c r="C91" s="32"/>
      <c r="D91" s="32"/>
      <c r="E91" s="33">
        <v>75</v>
      </c>
      <c r="F91" s="33" t="s">
        <v>11</v>
      </c>
      <c r="G91" s="15">
        <v>30</v>
      </c>
      <c r="H91" s="1" t="s">
        <v>44</v>
      </c>
    </row>
    <row r="92" s="1" customFormat="1" spans="1:8">
      <c r="A92" s="16"/>
      <c r="B92" s="21" t="s">
        <v>18</v>
      </c>
      <c r="C92" s="32"/>
      <c r="D92" s="32"/>
      <c r="E92" s="33">
        <v>75</v>
      </c>
      <c r="F92" s="33" t="s">
        <v>13</v>
      </c>
      <c r="G92" s="15"/>
      <c r="H92" s="1" t="s">
        <v>44</v>
      </c>
    </row>
    <row r="93" s="1" customFormat="1" spans="1:8">
      <c r="A93" s="16"/>
      <c r="B93" s="21" t="s">
        <v>18</v>
      </c>
      <c r="C93" s="32"/>
      <c r="D93" s="32"/>
      <c r="E93" s="33">
        <v>85</v>
      </c>
      <c r="F93" s="33" t="s">
        <v>11</v>
      </c>
      <c r="G93" s="15">
        <v>13</v>
      </c>
      <c r="H93" s="1" t="s">
        <v>44</v>
      </c>
    </row>
    <row r="94" s="1" customFormat="1" spans="1:8">
      <c r="A94" s="16"/>
      <c r="B94" s="21" t="s">
        <v>18</v>
      </c>
      <c r="C94" s="32"/>
      <c r="D94" s="32"/>
      <c r="E94" s="33">
        <v>85</v>
      </c>
      <c r="F94" s="33" t="s">
        <v>13</v>
      </c>
      <c r="G94" s="15">
        <v>2</v>
      </c>
      <c r="H94" s="1" t="s">
        <v>44</v>
      </c>
    </row>
    <row r="95" s="1" customFormat="1" spans="1:8">
      <c r="A95" s="16"/>
      <c r="B95" s="21" t="s">
        <v>18</v>
      </c>
      <c r="C95" s="32"/>
      <c r="D95" s="32"/>
      <c r="E95" s="33"/>
      <c r="F95" s="33"/>
      <c r="G95" s="15"/>
      <c r="H95" s="1" t="s">
        <v>44</v>
      </c>
    </row>
    <row r="96" s="1" customFormat="1" spans="1:8">
      <c r="A96" s="31"/>
      <c r="B96" s="21" t="s">
        <v>18</v>
      </c>
      <c r="C96" s="36"/>
      <c r="D96" s="36"/>
      <c r="E96" s="33"/>
      <c r="F96" s="33"/>
      <c r="G96" s="15"/>
      <c r="H96" s="1" t="s">
        <v>44</v>
      </c>
    </row>
    <row r="97" s="1" customFormat="1" ht="15" customHeight="1" spans="1:7">
      <c r="A97" s="37"/>
      <c r="B97" s="38"/>
      <c r="C97" s="39"/>
      <c r="D97" s="39"/>
      <c r="E97" s="39"/>
      <c r="F97" s="39"/>
      <c r="G97" s="15"/>
    </row>
    <row r="98" s="1" customFormat="1" spans="1:7">
      <c r="A98" s="40" t="s">
        <v>0</v>
      </c>
      <c r="B98" s="41"/>
      <c r="C98" s="42"/>
      <c r="D98" s="43"/>
      <c r="E98" s="38"/>
      <c r="F98" s="38"/>
      <c r="G98" s="15"/>
    </row>
    <row r="99" s="1" customFormat="1" spans="1:8">
      <c r="A99" s="26" t="s">
        <v>132</v>
      </c>
      <c r="B99" s="21" t="s">
        <v>16</v>
      </c>
      <c r="C99" s="18" t="str">
        <f>_xlfn.DISPIMG("ID_4AEBA358C0E24CAB937B71CD9E032691",1)</f>
        <v>=DISPIMG("ID_4AEBA358C0E24CAB937B71CD9E032691",1)</v>
      </c>
      <c r="D99" s="19" t="s">
        <v>10</v>
      </c>
      <c r="E99" s="21">
        <v>65</v>
      </c>
      <c r="F99" s="20" t="s">
        <v>13</v>
      </c>
      <c r="G99" s="15"/>
      <c r="H99" s="1" t="s">
        <v>38</v>
      </c>
    </row>
    <row r="100" s="1" customFormat="1" ht="18" customHeight="1" spans="1:8">
      <c r="A100" s="16"/>
      <c r="B100" s="21" t="s">
        <v>18</v>
      </c>
      <c r="C100" s="22"/>
      <c r="D100" s="23"/>
      <c r="E100" s="21">
        <v>70</v>
      </c>
      <c r="F100" s="20" t="s">
        <v>13</v>
      </c>
      <c r="G100" s="15">
        <v>1</v>
      </c>
      <c r="H100" s="1" t="s">
        <v>68</v>
      </c>
    </row>
    <row r="101" s="1" customFormat="1" spans="1:8">
      <c r="A101" s="16"/>
      <c r="B101" s="21" t="s">
        <v>18</v>
      </c>
      <c r="C101" s="22"/>
      <c r="D101" s="23"/>
      <c r="E101" s="21">
        <v>70</v>
      </c>
      <c r="F101" s="20" t="s">
        <v>11</v>
      </c>
      <c r="G101" s="15"/>
      <c r="H101" s="1" t="s">
        <v>44</v>
      </c>
    </row>
    <row r="102" s="1" customFormat="1" spans="1:8">
      <c r="A102" s="16"/>
      <c r="B102" s="21" t="s">
        <v>18</v>
      </c>
      <c r="C102" s="22"/>
      <c r="D102" s="23"/>
      <c r="E102" s="21">
        <v>70</v>
      </c>
      <c r="F102" s="20" t="s">
        <v>13</v>
      </c>
      <c r="G102" s="15">
        <v>1</v>
      </c>
      <c r="H102" s="1" t="s">
        <v>41</v>
      </c>
    </row>
    <row r="103" s="1" customFormat="1" spans="1:8">
      <c r="A103" s="16"/>
      <c r="B103" s="21" t="s">
        <v>18</v>
      </c>
      <c r="C103" s="22"/>
      <c r="D103" s="23"/>
      <c r="E103" s="21">
        <v>70</v>
      </c>
      <c r="F103" s="20" t="s">
        <v>11</v>
      </c>
      <c r="G103" s="15">
        <v>2</v>
      </c>
      <c r="H103" s="1" t="s">
        <v>41</v>
      </c>
    </row>
    <row r="104" s="1" customFormat="1" spans="1:8">
      <c r="A104" s="16"/>
      <c r="B104" s="21" t="s">
        <v>18</v>
      </c>
      <c r="C104" s="22"/>
      <c r="D104" s="23"/>
      <c r="E104" s="21">
        <v>77</v>
      </c>
      <c r="F104" s="20" t="s">
        <v>11</v>
      </c>
      <c r="G104" s="15">
        <v>2</v>
      </c>
      <c r="H104" s="1" t="s">
        <v>41</v>
      </c>
    </row>
    <row r="105" s="1" customFormat="1" spans="1:8">
      <c r="A105" s="16"/>
      <c r="B105" s="21" t="s">
        <v>18</v>
      </c>
      <c r="C105" s="22"/>
      <c r="D105" s="23"/>
      <c r="E105" s="21">
        <v>77</v>
      </c>
      <c r="F105" s="20" t="s">
        <v>11</v>
      </c>
      <c r="G105" s="15">
        <v>1</v>
      </c>
      <c r="H105" s="1" t="s">
        <v>68</v>
      </c>
    </row>
    <row r="106" s="1" customFormat="1" spans="1:8">
      <c r="A106" s="16"/>
      <c r="B106" s="21" t="s">
        <v>18</v>
      </c>
      <c r="C106" s="22"/>
      <c r="D106" s="23"/>
      <c r="E106" s="21">
        <v>77</v>
      </c>
      <c r="F106" s="20" t="s">
        <v>13</v>
      </c>
      <c r="G106" s="15">
        <v>1</v>
      </c>
      <c r="H106" s="1" t="s">
        <v>68</v>
      </c>
    </row>
    <row r="107" s="1" customFormat="1" spans="1:8">
      <c r="A107" s="16"/>
      <c r="B107" s="21" t="s">
        <v>18</v>
      </c>
      <c r="C107" s="22"/>
      <c r="D107" s="23"/>
      <c r="E107" s="21">
        <v>80</v>
      </c>
      <c r="F107" s="20" t="s">
        <v>13</v>
      </c>
      <c r="G107" s="15">
        <v>2</v>
      </c>
      <c r="H107" s="1" t="s">
        <v>41</v>
      </c>
    </row>
    <row r="108" s="1" customFormat="1" spans="1:8">
      <c r="A108" s="16"/>
      <c r="B108" s="21" t="s">
        <v>18</v>
      </c>
      <c r="C108" s="22"/>
      <c r="D108" s="23"/>
      <c r="E108" s="21">
        <v>80</v>
      </c>
      <c r="F108" s="20" t="s">
        <v>11</v>
      </c>
      <c r="G108" s="15"/>
      <c r="H108" s="1" t="s">
        <v>41</v>
      </c>
    </row>
    <row r="109" s="1" customFormat="1" spans="1:8">
      <c r="A109" s="16"/>
      <c r="B109" s="21" t="s">
        <v>18</v>
      </c>
      <c r="C109" s="22"/>
      <c r="D109" s="23"/>
      <c r="E109" s="21">
        <v>87</v>
      </c>
      <c r="F109" s="20" t="s">
        <v>11</v>
      </c>
      <c r="G109" s="15">
        <v>1</v>
      </c>
      <c r="H109" s="1" t="s">
        <v>68</v>
      </c>
    </row>
    <row r="110" s="1" customFormat="1" spans="1:8">
      <c r="A110" s="16"/>
      <c r="B110" s="21" t="s">
        <v>18</v>
      </c>
      <c r="C110" s="22"/>
      <c r="D110" s="23"/>
      <c r="E110" s="21">
        <v>87</v>
      </c>
      <c r="F110" s="20" t="s">
        <v>13</v>
      </c>
      <c r="G110" s="15"/>
      <c r="H110" s="1" t="s">
        <v>68</v>
      </c>
    </row>
    <row r="111" s="1" customFormat="1" spans="1:7">
      <c r="A111" s="16"/>
      <c r="B111" s="21"/>
      <c r="C111" s="22"/>
      <c r="D111" s="19" t="s">
        <v>20</v>
      </c>
      <c r="E111" s="21"/>
      <c r="F111" s="20"/>
      <c r="G111" s="15"/>
    </row>
    <row r="112" s="1" customFormat="1" spans="1:8">
      <c r="A112" s="16"/>
      <c r="B112" s="21" t="s">
        <v>16</v>
      </c>
      <c r="C112" s="22"/>
      <c r="D112" s="23"/>
      <c r="E112" s="21">
        <v>65</v>
      </c>
      <c r="F112" s="20" t="s">
        <v>13</v>
      </c>
      <c r="G112" s="15"/>
      <c r="H112" s="1" t="s">
        <v>38</v>
      </c>
    </row>
    <row r="113" s="1" customFormat="1" spans="1:8">
      <c r="A113" s="16"/>
      <c r="B113" s="21" t="s">
        <v>18</v>
      </c>
      <c r="C113" s="22"/>
      <c r="D113" s="23"/>
      <c r="E113" s="21">
        <v>77</v>
      </c>
      <c r="F113" s="20" t="s">
        <v>13</v>
      </c>
      <c r="G113" s="15"/>
      <c r="H113" s="1" t="s">
        <v>68</v>
      </c>
    </row>
    <row r="114" s="1" customFormat="1" spans="1:8">
      <c r="A114" s="16"/>
      <c r="B114" s="21" t="s">
        <v>18</v>
      </c>
      <c r="C114" s="22"/>
      <c r="D114" s="23"/>
      <c r="E114" s="21">
        <v>77</v>
      </c>
      <c r="F114" s="20" t="s">
        <v>11</v>
      </c>
      <c r="G114" s="15"/>
      <c r="H114" s="1" t="s">
        <v>68</v>
      </c>
    </row>
    <row r="115" s="1" customFormat="1" spans="1:8">
      <c r="A115" s="16"/>
      <c r="B115" s="21" t="s">
        <v>18</v>
      </c>
      <c r="C115" s="22"/>
      <c r="D115" s="23"/>
      <c r="E115" s="21">
        <v>87</v>
      </c>
      <c r="F115" s="20" t="s">
        <v>13</v>
      </c>
      <c r="G115" s="15"/>
      <c r="H115" s="1" t="s">
        <v>68</v>
      </c>
    </row>
    <row r="116" s="1" customFormat="1" ht="18" spans="1:7">
      <c r="A116" s="26"/>
      <c r="B116" s="21"/>
      <c r="C116" s="18"/>
      <c r="D116" s="19"/>
      <c r="E116" s="21"/>
      <c r="F116" s="20"/>
      <c r="G116" s="15"/>
    </row>
    <row r="117" s="1" customFormat="1" ht="18" customHeight="1" spans="1:8">
      <c r="A117" s="26" t="s">
        <v>133</v>
      </c>
      <c r="B117" s="21" t="s">
        <v>18</v>
      </c>
      <c r="C117" s="18"/>
      <c r="D117" s="19" t="s">
        <v>10</v>
      </c>
      <c r="E117" s="21">
        <v>77</v>
      </c>
      <c r="F117" s="20" t="s">
        <v>13</v>
      </c>
      <c r="G117" s="15">
        <v>4</v>
      </c>
      <c r="H117" s="1" t="s">
        <v>41</v>
      </c>
    </row>
    <row r="118" s="1" customFormat="1" ht="18" customHeight="1" spans="1:8">
      <c r="A118" s="16"/>
      <c r="B118" s="21" t="s">
        <v>18</v>
      </c>
      <c r="C118" s="18"/>
      <c r="D118" s="19" t="s">
        <v>10</v>
      </c>
      <c r="E118" s="21">
        <v>70</v>
      </c>
      <c r="F118" s="20" t="s">
        <v>13</v>
      </c>
      <c r="G118" s="15">
        <v>8</v>
      </c>
      <c r="H118" s="1" t="s">
        <v>41</v>
      </c>
    </row>
    <row r="119" s="1" customFormat="1" ht="18" customHeight="1" spans="1:7">
      <c r="A119" s="26"/>
      <c r="B119" s="21"/>
      <c r="C119" s="18"/>
      <c r="D119" s="19"/>
      <c r="E119" s="21"/>
      <c r="F119" s="20"/>
      <c r="G119" s="15"/>
    </row>
    <row r="120" s="1" customFormat="1" ht="18" customHeight="1" spans="1:8">
      <c r="A120" s="26" t="s">
        <v>134</v>
      </c>
      <c r="B120" s="21"/>
      <c r="C120" s="18" t="str">
        <f>_xlfn.DISPIMG("ID_00621DF428844B90AAEE01DF8FAF8309",1)</f>
        <v>=DISPIMG("ID_00621DF428844B90AAEE01DF8FAF8309",1)</v>
      </c>
      <c r="D120" s="19" t="s">
        <v>10</v>
      </c>
      <c r="E120" s="21">
        <v>70</v>
      </c>
      <c r="F120" s="20" t="s">
        <v>13</v>
      </c>
      <c r="G120" s="15">
        <v>8</v>
      </c>
      <c r="H120" s="1" t="s">
        <v>41</v>
      </c>
    </row>
    <row r="121" s="1" customFormat="1" ht="18" customHeight="1" spans="1:8">
      <c r="A121" s="16"/>
      <c r="B121" s="21" t="s">
        <v>18</v>
      </c>
      <c r="C121" s="22"/>
      <c r="D121" s="23"/>
      <c r="E121" s="21">
        <v>77</v>
      </c>
      <c r="F121" s="20" t="s">
        <v>13</v>
      </c>
      <c r="G121" s="15">
        <v>5</v>
      </c>
      <c r="H121" s="1" t="s">
        <v>41</v>
      </c>
    </row>
    <row r="122" s="1" customFormat="1" ht="18" customHeight="1" spans="1:8">
      <c r="A122" s="16"/>
      <c r="B122" s="21" t="s">
        <v>18</v>
      </c>
      <c r="C122" s="22"/>
      <c r="D122" s="23"/>
      <c r="E122" s="21">
        <v>80</v>
      </c>
      <c r="F122" s="20" t="s">
        <v>13</v>
      </c>
      <c r="G122" s="15">
        <v>3</v>
      </c>
      <c r="H122" s="1" t="s">
        <v>41</v>
      </c>
    </row>
    <row r="123" s="1" customFormat="1" ht="18" customHeight="1" spans="1:8">
      <c r="A123" s="16"/>
      <c r="B123" s="21" t="s">
        <v>18</v>
      </c>
      <c r="C123" s="22"/>
      <c r="D123" s="23"/>
      <c r="E123" s="21">
        <v>80</v>
      </c>
      <c r="F123" s="20" t="s">
        <v>11</v>
      </c>
      <c r="G123" s="15">
        <v>3</v>
      </c>
      <c r="H123" s="1" t="s">
        <v>41</v>
      </c>
    </row>
    <row r="124" s="1" customFormat="1" ht="18" customHeight="1" spans="1:7">
      <c r="A124" s="16"/>
      <c r="B124" s="21" t="s">
        <v>18</v>
      </c>
      <c r="C124" s="22"/>
      <c r="D124" s="23"/>
      <c r="E124" s="21"/>
      <c r="F124" s="20"/>
      <c r="G124" s="15"/>
    </row>
    <row r="125" s="1" customFormat="1" ht="18" spans="1:7">
      <c r="A125" s="26"/>
      <c r="B125" s="21"/>
      <c r="C125" s="18"/>
      <c r="D125" s="19"/>
      <c r="E125" s="21"/>
      <c r="F125" s="20"/>
      <c r="G125" s="15"/>
    </row>
    <row r="126" s="1" customFormat="1" ht="18" spans="1:8">
      <c r="A126" s="26" t="s">
        <v>135</v>
      </c>
      <c r="B126" s="21" t="s">
        <v>18</v>
      </c>
      <c r="C126" s="18"/>
      <c r="D126" s="19" t="s">
        <v>10</v>
      </c>
      <c r="E126" s="21">
        <v>70</v>
      </c>
      <c r="F126" s="20" t="s">
        <v>11</v>
      </c>
      <c r="G126" s="15"/>
      <c r="H126" s="1" t="s">
        <v>41</v>
      </c>
    </row>
    <row r="127" s="1" customFormat="1" ht="18" spans="1:8">
      <c r="A127" s="16"/>
      <c r="B127" s="21" t="s">
        <v>18</v>
      </c>
      <c r="C127" s="18"/>
      <c r="D127" s="23"/>
      <c r="E127" s="21">
        <v>70</v>
      </c>
      <c r="F127" s="20" t="s">
        <v>13</v>
      </c>
      <c r="G127" s="15">
        <v>1</v>
      </c>
      <c r="H127" s="1" t="s">
        <v>44</v>
      </c>
    </row>
    <row r="128" s="1" customFormat="1" ht="18" spans="1:8">
      <c r="A128" s="16"/>
      <c r="B128" s="21" t="s">
        <v>18</v>
      </c>
      <c r="C128" s="18"/>
      <c r="D128" s="23"/>
      <c r="E128" s="21">
        <v>77</v>
      </c>
      <c r="F128" s="20" t="s">
        <v>11</v>
      </c>
      <c r="G128" s="15">
        <v>1</v>
      </c>
      <c r="H128" s="1" t="s">
        <v>41</v>
      </c>
    </row>
    <row r="129" s="1" customFormat="1" ht="18" spans="1:8">
      <c r="A129" s="16"/>
      <c r="B129" s="21" t="s">
        <v>18</v>
      </c>
      <c r="C129" s="18"/>
      <c r="D129" s="23"/>
      <c r="E129" s="21">
        <v>77</v>
      </c>
      <c r="F129" s="20" t="s">
        <v>13</v>
      </c>
      <c r="G129" s="15">
        <v>4</v>
      </c>
      <c r="H129" s="1" t="s">
        <v>41</v>
      </c>
    </row>
    <row r="130" s="1" customFormat="1" ht="18" spans="1:8">
      <c r="A130" s="16"/>
      <c r="B130" s="21" t="s">
        <v>18</v>
      </c>
      <c r="C130" s="18"/>
      <c r="D130" s="23"/>
      <c r="E130" s="21">
        <v>80</v>
      </c>
      <c r="F130" s="20" t="s">
        <v>11</v>
      </c>
      <c r="G130" s="15">
        <v>2</v>
      </c>
      <c r="H130" s="1" t="s">
        <v>41</v>
      </c>
    </row>
    <row r="131" s="1" customFormat="1" ht="18" spans="1:8">
      <c r="A131" s="16"/>
      <c r="B131" s="21" t="s">
        <v>18</v>
      </c>
      <c r="C131" s="18"/>
      <c r="D131" s="23"/>
      <c r="E131" s="21">
        <v>80</v>
      </c>
      <c r="F131" s="20" t="s">
        <v>13</v>
      </c>
      <c r="G131" s="15">
        <v>2</v>
      </c>
      <c r="H131" s="1" t="s">
        <v>41</v>
      </c>
    </row>
    <row r="132" s="1" customFormat="1" ht="18" spans="1:8">
      <c r="A132" s="16"/>
      <c r="B132" s="21" t="s">
        <v>18</v>
      </c>
      <c r="C132" s="18"/>
      <c r="D132" s="23"/>
      <c r="E132" s="21">
        <v>77</v>
      </c>
      <c r="F132" s="20" t="s">
        <v>13</v>
      </c>
      <c r="G132" s="15">
        <v>7</v>
      </c>
      <c r="H132" s="1" t="s">
        <v>68</v>
      </c>
    </row>
    <row r="133" s="1" customFormat="1" ht="18" spans="1:8">
      <c r="A133" s="16"/>
      <c r="B133" s="21" t="s">
        <v>18</v>
      </c>
      <c r="C133" s="18"/>
      <c r="D133" s="19" t="s">
        <v>20</v>
      </c>
      <c r="E133" s="21">
        <v>70</v>
      </c>
      <c r="F133" s="20" t="s">
        <v>13</v>
      </c>
      <c r="G133" s="15"/>
      <c r="H133" s="1" t="s">
        <v>44</v>
      </c>
    </row>
    <row r="134" s="1" customFormat="1" ht="18" spans="1:8">
      <c r="A134" s="16"/>
      <c r="B134" s="21" t="s">
        <v>18</v>
      </c>
      <c r="C134" s="18"/>
      <c r="D134" s="23"/>
      <c r="E134" s="21">
        <v>77</v>
      </c>
      <c r="F134" s="20" t="s">
        <v>13</v>
      </c>
      <c r="G134" s="15"/>
      <c r="H134" s="1" t="s">
        <v>68</v>
      </c>
    </row>
    <row r="135" s="1" customFormat="1" ht="18" spans="1:8">
      <c r="A135" s="16"/>
      <c r="B135" s="21" t="s">
        <v>18</v>
      </c>
      <c r="C135" s="18"/>
      <c r="D135" s="23"/>
      <c r="E135" s="21">
        <v>87</v>
      </c>
      <c r="F135" s="20" t="s">
        <v>13</v>
      </c>
      <c r="G135" s="15">
        <v>1</v>
      </c>
      <c r="H135" s="1" t="s">
        <v>68</v>
      </c>
    </row>
    <row r="136" s="1" customFormat="1" ht="18" spans="1:7">
      <c r="A136" s="16"/>
      <c r="B136" s="21" t="s">
        <v>18</v>
      </c>
      <c r="C136" s="18"/>
      <c r="D136" s="23"/>
      <c r="E136" s="21"/>
      <c r="F136" s="20"/>
      <c r="G136" s="15"/>
    </row>
    <row r="137" s="1" customFormat="1" ht="18" spans="1:7">
      <c r="A137" s="26"/>
      <c r="B137" s="21"/>
      <c r="C137" s="18"/>
      <c r="D137" s="19"/>
      <c r="E137" s="21"/>
      <c r="F137" s="20"/>
      <c r="G137" s="15"/>
    </row>
    <row r="138" s="1" customFormat="1" spans="1:8">
      <c r="A138" s="26" t="s">
        <v>136</v>
      </c>
      <c r="B138" s="21" t="s">
        <v>18</v>
      </c>
      <c r="C138" s="18" t="str">
        <f>_xlfn.DISPIMG("ID_30D0A20D592940D4A7787922B4926EE4",1)</f>
        <v>=DISPIMG("ID_30D0A20D592940D4A7787922B4926EE4",1)</v>
      </c>
      <c r="D138" s="19" t="s">
        <v>10</v>
      </c>
      <c r="E138" s="21">
        <v>70</v>
      </c>
      <c r="F138" s="20" t="s">
        <v>13</v>
      </c>
      <c r="G138" s="15">
        <v>7</v>
      </c>
      <c r="H138" s="1" t="s">
        <v>41</v>
      </c>
    </row>
    <row r="139" s="1" customFormat="1" spans="1:8">
      <c r="A139" s="16"/>
      <c r="B139" s="21" t="s">
        <v>18</v>
      </c>
      <c r="C139" s="22"/>
      <c r="D139" s="19" t="s">
        <v>10</v>
      </c>
      <c r="E139" s="21">
        <v>77</v>
      </c>
      <c r="F139" s="20" t="s">
        <v>13</v>
      </c>
      <c r="G139" s="15"/>
      <c r="H139" s="1" t="s">
        <v>41</v>
      </c>
    </row>
    <row r="140" s="1" customFormat="1" ht="18" spans="1:8">
      <c r="A140" s="16"/>
      <c r="B140" s="21"/>
      <c r="C140" s="22"/>
      <c r="D140" s="19" t="s">
        <v>10</v>
      </c>
      <c r="E140" s="21">
        <v>80</v>
      </c>
      <c r="F140" s="20" t="s">
        <v>11</v>
      </c>
      <c r="G140" s="15">
        <v>5</v>
      </c>
      <c r="H140" s="1" t="s">
        <v>41</v>
      </c>
    </row>
    <row r="141" s="1" customFormat="1" ht="18" spans="1:7">
      <c r="A141" s="16"/>
      <c r="B141" s="21"/>
      <c r="C141" s="22"/>
      <c r="D141" s="19"/>
      <c r="E141" s="21"/>
      <c r="F141" s="20"/>
      <c r="G141" s="15"/>
    </row>
    <row r="142" s="1" customFormat="1" ht="18" spans="1:7">
      <c r="A142" s="26"/>
      <c r="B142" s="21"/>
      <c r="C142" s="18"/>
      <c r="D142" s="19"/>
      <c r="E142" s="21"/>
      <c r="F142" s="20"/>
      <c r="G142" s="15"/>
    </row>
    <row r="143" s="1" customFormat="1" ht="22" customHeight="1" spans="1:8">
      <c r="A143" s="26" t="s">
        <v>137</v>
      </c>
      <c r="B143" s="21" t="s">
        <v>18</v>
      </c>
      <c r="C143" s="18" t="str">
        <f>_xlfn.DISPIMG("ID_6F4D822016FD45FC8AD3DA4C90B9D8D7",1)</f>
        <v>=DISPIMG("ID_6F4D822016FD45FC8AD3DA4C90B9D8D7",1)</v>
      </c>
      <c r="D143" s="19" t="s">
        <v>10</v>
      </c>
      <c r="E143" s="21">
        <v>70</v>
      </c>
      <c r="F143" s="20" t="s">
        <v>13</v>
      </c>
      <c r="G143" s="15">
        <v>2</v>
      </c>
      <c r="H143" s="1" t="s">
        <v>41</v>
      </c>
    </row>
    <row r="144" s="1" customFormat="1" spans="1:8">
      <c r="A144" s="16"/>
      <c r="B144" s="21" t="s">
        <v>18</v>
      </c>
      <c r="C144" s="22"/>
      <c r="D144" s="19" t="s">
        <v>10</v>
      </c>
      <c r="E144" s="21">
        <v>77</v>
      </c>
      <c r="F144" s="20" t="s">
        <v>13</v>
      </c>
      <c r="G144" s="15">
        <v>1</v>
      </c>
      <c r="H144" s="1" t="s">
        <v>41</v>
      </c>
    </row>
    <row r="145" s="1" customFormat="1" spans="1:8">
      <c r="A145" s="16"/>
      <c r="B145" s="21" t="s">
        <v>18</v>
      </c>
      <c r="C145" s="22"/>
      <c r="D145" s="19" t="s">
        <v>10</v>
      </c>
      <c r="E145" s="21">
        <v>80</v>
      </c>
      <c r="F145" s="20" t="s">
        <v>11</v>
      </c>
      <c r="G145" s="15">
        <v>1</v>
      </c>
      <c r="H145" s="1" t="s">
        <v>41</v>
      </c>
    </row>
    <row r="146" s="1" customFormat="1" spans="1:8">
      <c r="A146" s="16"/>
      <c r="B146" s="21" t="s">
        <v>18</v>
      </c>
      <c r="C146" s="22"/>
      <c r="D146" s="19" t="s">
        <v>10</v>
      </c>
      <c r="E146" s="21">
        <v>80</v>
      </c>
      <c r="F146" s="20" t="s">
        <v>13</v>
      </c>
      <c r="G146" s="15">
        <v>4</v>
      </c>
      <c r="H146" s="1" t="s">
        <v>41</v>
      </c>
    </row>
    <row r="147" s="1" customFormat="1" spans="1:8">
      <c r="A147" s="16"/>
      <c r="B147" s="21" t="s">
        <v>18</v>
      </c>
      <c r="C147" s="22"/>
      <c r="D147" s="19" t="s">
        <v>10</v>
      </c>
      <c r="E147" s="21">
        <v>87</v>
      </c>
      <c r="F147" s="20" t="s">
        <v>13</v>
      </c>
      <c r="G147" s="15"/>
      <c r="H147" s="1" t="s">
        <v>41</v>
      </c>
    </row>
    <row r="148" s="1" customFormat="1" ht="18" spans="1:7">
      <c r="A148" s="26"/>
      <c r="B148" s="21"/>
      <c r="C148" s="18"/>
      <c r="D148" s="19"/>
      <c r="E148" s="21"/>
      <c r="F148" s="20"/>
      <c r="G148" s="15"/>
    </row>
    <row r="149" s="1" customFormat="1" spans="1:8">
      <c r="A149" s="26" t="s">
        <v>128</v>
      </c>
      <c r="B149" s="21" t="s">
        <v>14</v>
      </c>
      <c r="C149" s="18" t="str">
        <f>_xlfn.DISPIMG("ID_8F3CA554AA994D17A56A7C44746391F9",1)</f>
        <v>=DISPIMG("ID_8F3CA554AA994D17A56A7C44746391F9",1)</v>
      </c>
      <c r="D149" s="19" t="s">
        <v>10</v>
      </c>
      <c r="E149" s="21">
        <v>40</v>
      </c>
      <c r="F149" s="20" t="s">
        <v>13</v>
      </c>
      <c r="G149" s="15"/>
      <c r="H149" s="1" t="s">
        <v>138</v>
      </c>
    </row>
    <row r="150" s="1" customFormat="1" spans="1:8">
      <c r="A150" s="16"/>
      <c r="B150" s="21" t="s">
        <v>14</v>
      </c>
      <c r="C150" s="22"/>
      <c r="D150" s="23"/>
      <c r="E150" s="21">
        <v>40</v>
      </c>
      <c r="F150" s="20" t="s">
        <v>11</v>
      </c>
      <c r="G150" s="15"/>
      <c r="H150" s="1" t="s">
        <v>138</v>
      </c>
    </row>
    <row r="151" s="1" customFormat="1" spans="1:8">
      <c r="A151" s="16"/>
      <c r="B151" s="21" t="s">
        <v>14</v>
      </c>
      <c r="C151" s="22"/>
      <c r="D151" s="23"/>
      <c r="E151" s="21">
        <v>50</v>
      </c>
      <c r="F151" s="20" t="s">
        <v>13</v>
      </c>
      <c r="G151" s="15"/>
      <c r="H151" s="1" t="s">
        <v>138</v>
      </c>
    </row>
    <row r="152" s="1" customFormat="1" spans="1:8">
      <c r="A152" s="16"/>
      <c r="B152" s="21" t="s">
        <v>14</v>
      </c>
      <c r="C152" s="22"/>
      <c r="D152" s="23"/>
      <c r="E152" s="21">
        <v>50</v>
      </c>
      <c r="F152" s="20" t="s">
        <v>11</v>
      </c>
      <c r="G152" s="15">
        <v>4</v>
      </c>
      <c r="H152" s="1" t="s">
        <v>138</v>
      </c>
    </row>
    <row r="153" s="1" customFormat="1" spans="1:8">
      <c r="A153" s="16"/>
      <c r="B153" s="21" t="s">
        <v>16</v>
      </c>
      <c r="C153" s="22"/>
      <c r="D153" s="23"/>
      <c r="E153" s="21">
        <v>55</v>
      </c>
      <c r="F153" s="20" t="s">
        <v>11</v>
      </c>
      <c r="G153" s="15">
        <v>16</v>
      </c>
      <c r="H153" s="1" t="s">
        <v>38</v>
      </c>
    </row>
    <row r="154" s="1" customFormat="1" spans="1:8">
      <c r="A154" s="16"/>
      <c r="B154" s="21" t="s">
        <v>16</v>
      </c>
      <c r="C154" s="22"/>
      <c r="D154" s="23"/>
      <c r="E154" s="21">
        <v>55</v>
      </c>
      <c r="F154" s="20" t="s">
        <v>13</v>
      </c>
      <c r="G154" s="15">
        <v>20</v>
      </c>
      <c r="H154" s="1" t="s">
        <v>38</v>
      </c>
    </row>
    <row r="155" s="1" customFormat="1" spans="1:8">
      <c r="A155" s="16"/>
      <c r="B155" s="21" t="s">
        <v>18</v>
      </c>
      <c r="C155" s="22"/>
      <c r="D155" s="23"/>
      <c r="E155" s="21">
        <v>65</v>
      </c>
      <c r="F155" s="20" t="s">
        <v>11</v>
      </c>
      <c r="G155" s="15">
        <v>6</v>
      </c>
      <c r="H155" s="1" t="s">
        <v>62</v>
      </c>
    </row>
    <row r="156" s="1" customFormat="1" spans="1:8">
      <c r="A156" s="16"/>
      <c r="B156" s="21" t="s">
        <v>18</v>
      </c>
      <c r="C156" s="22"/>
      <c r="D156" s="23"/>
      <c r="E156" s="21">
        <v>65</v>
      </c>
      <c r="F156" s="20" t="s">
        <v>13</v>
      </c>
      <c r="G156" s="15">
        <v>66</v>
      </c>
      <c r="H156" s="1" t="s">
        <v>62</v>
      </c>
    </row>
    <row r="157" s="1" customFormat="1" spans="1:8">
      <c r="A157" s="16"/>
      <c r="B157" s="21" t="s">
        <v>18</v>
      </c>
      <c r="C157" s="22"/>
      <c r="D157" s="23"/>
      <c r="E157" s="21">
        <v>70</v>
      </c>
      <c r="F157" s="20" t="s">
        <v>13</v>
      </c>
      <c r="G157" s="15">
        <v>6</v>
      </c>
      <c r="H157" s="1" t="s">
        <v>62</v>
      </c>
    </row>
    <row r="158" s="1" customFormat="1" spans="1:8">
      <c r="A158" s="16"/>
      <c r="B158" s="21" t="s">
        <v>18</v>
      </c>
      <c r="C158" s="22"/>
      <c r="D158" s="23"/>
      <c r="E158" s="21">
        <v>70</v>
      </c>
      <c r="F158" s="20" t="s">
        <v>11</v>
      </c>
      <c r="G158" s="15"/>
      <c r="H158" s="1" t="s">
        <v>62</v>
      </c>
    </row>
    <row r="159" s="1" customFormat="1" spans="1:8">
      <c r="A159" s="16"/>
      <c r="B159" s="21" t="s">
        <v>18</v>
      </c>
      <c r="C159" s="22"/>
      <c r="D159" s="23"/>
      <c r="E159" s="21">
        <v>77</v>
      </c>
      <c r="F159" s="20" t="s">
        <v>13</v>
      </c>
      <c r="G159" s="15"/>
      <c r="H159" s="1" t="s">
        <v>41</v>
      </c>
    </row>
    <row r="160" s="1" customFormat="1" spans="1:8">
      <c r="A160" s="16"/>
      <c r="B160" s="21" t="s">
        <v>18</v>
      </c>
      <c r="C160" s="22"/>
      <c r="D160" s="23"/>
      <c r="E160" s="21">
        <v>77</v>
      </c>
      <c r="F160" s="20" t="s">
        <v>11</v>
      </c>
      <c r="G160" s="15"/>
      <c r="H160" s="1" t="s">
        <v>41</v>
      </c>
    </row>
    <row r="161" s="1" customFormat="1" spans="1:8">
      <c r="A161" s="16"/>
      <c r="B161" s="21" t="s">
        <v>18</v>
      </c>
      <c r="C161" s="22"/>
      <c r="D161" s="23"/>
      <c r="E161" s="21">
        <v>87</v>
      </c>
      <c r="F161" s="20" t="s">
        <v>13</v>
      </c>
      <c r="G161" s="15">
        <v>4</v>
      </c>
      <c r="H161" s="1" t="s">
        <v>41</v>
      </c>
    </row>
    <row r="162" s="1" customFormat="1" spans="1:8">
      <c r="A162" s="16"/>
      <c r="B162" s="21" t="s">
        <v>18</v>
      </c>
      <c r="C162" s="22"/>
      <c r="D162" s="23"/>
      <c r="E162" s="21">
        <v>87</v>
      </c>
      <c r="F162" s="20" t="s">
        <v>11</v>
      </c>
      <c r="G162" s="15">
        <v>3</v>
      </c>
      <c r="H162" s="1" t="s">
        <v>41</v>
      </c>
    </row>
    <row r="163" s="1" customFormat="1" spans="1:8">
      <c r="A163" s="16"/>
      <c r="B163" s="21" t="s">
        <v>18</v>
      </c>
      <c r="C163" s="22"/>
      <c r="D163" s="23"/>
      <c r="E163" s="21">
        <v>95</v>
      </c>
      <c r="F163" s="20" t="s">
        <v>13</v>
      </c>
      <c r="G163" s="15"/>
      <c r="H163" s="1" t="s">
        <v>41</v>
      </c>
    </row>
    <row r="164" s="1" customFormat="1" spans="1:8">
      <c r="A164" s="16"/>
      <c r="B164" s="21" t="s">
        <v>18</v>
      </c>
      <c r="C164" s="22"/>
      <c r="D164" s="23"/>
      <c r="E164" s="21">
        <v>95</v>
      </c>
      <c r="F164" s="20" t="s">
        <v>11</v>
      </c>
      <c r="G164" s="15"/>
      <c r="H164" s="1" t="s">
        <v>41</v>
      </c>
    </row>
    <row r="165" s="1" customFormat="1" spans="1:8">
      <c r="A165" s="16"/>
      <c r="B165" s="21" t="s">
        <v>18</v>
      </c>
      <c r="C165" s="22"/>
      <c r="D165" s="23"/>
      <c r="E165" s="21">
        <v>102</v>
      </c>
      <c r="F165" s="20" t="s">
        <v>11</v>
      </c>
      <c r="G165" s="15"/>
      <c r="H165" s="1" t="s">
        <v>41</v>
      </c>
    </row>
    <row r="166" s="1" customFormat="1" spans="1:8">
      <c r="A166" s="16"/>
      <c r="B166" s="21" t="s">
        <v>18</v>
      </c>
      <c r="C166" s="22"/>
      <c r="D166" s="24"/>
      <c r="E166" s="21">
        <v>102</v>
      </c>
      <c r="F166" s="20" t="s">
        <v>13</v>
      </c>
      <c r="G166" s="15">
        <v>6</v>
      </c>
      <c r="H166" s="1" t="s">
        <v>41</v>
      </c>
    </row>
    <row r="167" s="1" customFormat="1" spans="1:8">
      <c r="A167" s="16"/>
      <c r="B167" s="21" t="s">
        <v>14</v>
      </c>
      <c r="C167" s="22"/>
      <c r="D167" s="23" t="s">
        <v>20</v>
      </c>
      <c r="E167" s="21">
        <v>40</v>
      </c>
      <c r="F167" s="20" t="s">
        <v>11</v>
      </c>
      <c r="G167" s="15">
        <v>1</v>
      </c>
      <c r="H167" s="1" t="s">
        <v>138</v>
      </c>
    </row>
    <row r="168" s="1" customFormat="1" spans="1:8">
      <c r="A168" s="16"/>
      <c r="B168" s="21" t="s">
        <v>14</v>
      </c>
      <c r="C168" s="22"/>
      <c r="D168" s="23"/>
      <c r="E168" s="21">
        <v>40</v>
      </c>
      <c r="F168" s="20" t="s">
        <v>13</v>
      </c>
      <c r="G168" s="15"/>
      <c r="H168" s="1" t="s">
        <v>138</v>
      </c>
    </row>
    <row r="169" s="1" customFormat="1" spans="1:8">
      <c r="A169" s="16"/>
      <c r="B169" s="21" t="s">
        <v>14</v>
      </c>
      <c r="C169" s="22"/>
      <c r="D169" s="23"/>
      <c r="E169" s="21">
        <v>50</v>
      </c>
      <c r="F169" s="20" t="s">
        <v>11</v>
      </c>
      <c r="G169" s="15">
        <v>3</v>
      </c>
      <c r="H169" s="1" t="s">
        <v>138</v>
      </c>
    </row>
    <row r="170" s="1" customFormat="1" spans="1:8">
      <c r="A170" s="16"/>
      <c r="B170" s="21" t="s">
        <v>14</v>
      </c>
      <c r="C170" s="22"/>
      <c r="D170" s="23"/>
      <c r="E170" s="21">
        <v>50</v>
      </c>
      <c r="F170" s="20" t="s">
        <v>13</v>
      </c>
      <c r="G170" s="15">
        <v>1</v>
      </c>
      <c r="H170" s="1" t="s">
        <v>138</v>
      </c>
    </row>
    <row r="171" s="1" customFormat="1" spans="1:8">
      <c r="A171" s="16"/>
      <c r="B171" s="21" t="s">
        <v>16</v>
      </c>
      <c r="C171" s="22"/>
      <c r="D171" s="23"/>
      <c r="E171" s="21">
        <v>55</v>
      </c>
      <c r="F171" s="20" t="s">
        <v>11</v>
      </c>
      <c r="G171" s="15">
        <v>26</v>
      </c>
      <c r="H171" s="1" t="s">
        <v>38</v>
      </c>
    </row>
    <row r="172" s="1" customFormat="1" spans="1:8">
      <c r="A172" s="16"/>
      <c r="B172" s="21" t="s">
        <v>16</v>
      </c>
      <c r="C172" s="22"/>
      <c r="D172" s="23"/>
      <c r="E172" s="21">
        <v>55</v>
      </c>
      <c r="F172" s="20" t="s">
        <v>13</v>
      </c>
      <c r="G172" s="15"/>
      <c r="H172" s="1" t="s">
        <v>38</v>
      </c>
    </row>
    <row r="173" s="1" customFormat="1" spans="1:8">
      <c r="A173" s="16"/>
      <c r="B173" s="21" t="s">
        <v>18</v>
      </c>
      <c r="C173" s="22"/>
      <c r="D173" s="23"/>
      <c r="E173" s="21">
        <v>65</v>
      </c>
      <c r="F173" s="20" t="s">
        <v>13</v>
      </c>
      <c r="G173" s="15">
        <v>56</v>
      </c>
      <c r="H173" s="1" t="s">
        <v>62</v>
      </c>
    </row>
    <row r="174" s="1" customFormat="1" spans="1:8">
      <c r="A174" s="16"/>
      <c r="B174" s="21" t="s">
        <v>18</v>
      </c>
      <c r="C174" s="22"/>
      <c r="D174" s="23"/>
      <c r="E174" s="21">
        <v>65</v>
      </c>
      <c r="F174" s="20" t="s">
        <v>11</v>
      </c>
      <c r="G174" s="15"/>
      <c r="H174" s="1" t="s">
        <v>62</v>
      </c>
    </row>
    <row r="175" s="1" customFormat="1" spans="1:8">
      <c r="A175" s="16"/>
      <c r="B175" s="21" t="s">
        <v>18</v>
      </c>
      <c r="C175" s="22"/>
      <c r="D175" s="23"/>
      <c r="E175" s="21">
        <v>70</v>
      </c>
      <c r="F175" s="20" t="s">
        <v>13</v>
      </c>
      <c r="G175" s="15"/>
      <c r="H175" s="1" t="s">
        <v>62</v>
      </c>
    </row>
    <row r="176" s="1" customFormat="1" spans="1:8">
      <c r="A176" s="16"/>
      <c r="B176" s="21" t="s">
        <v>18</v>
      </c>
      <c r="C176" s="22"/>
      <c r="D176" s="23"/>
      <c r="E176" s="21">
        <v>70</v>
      </c>
      <c r="F176" s="20" t="s">
        <v>11</v>
      </c>
      <c r="G176" s="15">
        <v>3</v>
      </c>
      <c r="H176" s="1" t="s">
        <v>62</v>
      </c>
    </row>
    <row r="177" s="1" customFormat="1" spans="1:8">
      <c r="A177" s="16"/>
      <c r="B177" s="21" t="s">
        <v>18</v>
      </c>
      <c r="C177" s="22"/>
      <c r="D177" s="23"/>
      <c r="E177" s="21">
        <v>77</v>
      </c>
      <c r="F177" s="20" t="s">
        <v>11</v>
      </c>
      <c r="G177" s="15"/>
      <c r="H177" s="1" t="s">
        <v>41</v>
      </c>
    </row>
    <row r="178" s="1" customFormat="1" spans="1:8">
      <c r="A178" s="16"/>
      <c r="B178" s="21" t="s">
        <v>18</v>
      </c>
      <c r="C178" s="22"/>
      <c r="D178" s="23"/>
      <c r="E178" s="21">
        <v>77</v>
      </c>
      <c r="F178" s="20" t="s">
        <v>13</v>
      </c>
      <c r="G178" s="15">
        <v>2</v>
      </c>
      <c r="H178" s="1" t="s">
        <v>41</v>
      </c>
    </row>
    <row r="179" s="1" customFormat="1" spans="1:8">
      <c r="A179" s="16"/>
      <c r="B179" s="21" t="s">
        <v>18</v>
      </c>
      <c r="C179" s="22"/>
      <c r="D179" s="23"/>
      <c r="E179" s="21">
        <v>87</v>
      </c>
      <c r="F179" s="20" t="s">
        <v>13</v>
      </c>
      <c r="G179" s="15">
        <v>54</v>
      </c>
      <c r="H179" s="1" t="s">
        <v>41</v>
      </c>
    </row>
    <row r="180" s="1" customFormat="1" spans="1:8">
      <c r="A180" s="16"/>
      <c r="B180" s="21" t="s">
        <v>18</v>
      </c>
      <c r="C180" s="22"/>
      <c r="D180" s="23"/>
      <c r="E180" s="21">
        <v>87</v>
      </c>
      <c r="F180" s="20" t="s">
        <v>11</v>
      </c>
      <c r="G180" s="15">
        <v>63</v>
      </c>
      <c r="H180" s="1" t="s">
        <v>41</v>
      </c>
    </row>
    <row r="181" s="1" customFormat="1" spans="1:8">
      <c r="A181" s="16"/>
      <c r="B181" s="21" t="s">
        <v>18</v>
      </c>
      <c r="C181" s="22"/>
      <c r="D181" s="23"/>
      <c r="E181" s="21">
        <v>95</v>
      </c>
      <c r="F181" s="20" t="s">
        <v>13</v>
      </c>
      <c r="G181" s="15"/>
      <c r="H181" s="1" t="s">
        <v>41</v>
      </c>
    </row>
    <row r="182" s="1" customFormat="1" spans="1:8">
      <c r="A182" s="16"/>
      <c r="B182" s="21" t="s">
        <v>18</v>
      </c>
      <c r="C182" s="22"/>
      <c r="D182" s="23"/>
      <c r="E182" s="21">
        <v>95</v>
      </c>
      <c r="F182" s="20" t="s">
        <v>11</v>
      </c>
      <c r="G182" s="15">
        <v>2</v>
      </c>
      <c r="H182" s="1" t="s">
        <v>41</v>
      </c>
    </row>
    <row r="183" s="1" customFormat="1" spans="1:8">
      <c r="A183" s="16"/>
      <c r="B183" s="21" t="s">
        <v>18</v>
      </c>
      <c r="C183" s="22"/>
      <c r="D183" s="23"/>
      <c r="E183" s="21">
        <v>102</v>
      </c>
      <c r="F183" s="20" t="s">
        <v>11</v>
      </c>
      <c r="G183" s="15"/>
      <c r="H183" s="1" t="s">
        <v>41</v>
      </c>
    </row>
    <row r="184" s="1" customFormat="1" spans="1:8">
      <c r="A184" s="31"/>
      <c r="B184" s="21" t="s">
        <v>18</v>
      </c>
      <c r="C184" s="28"/>
      <c r="D184" s="24"/>
      <c r="E184" s="21">
        <v>102</v>
      </c>
      <c r="F184" s="20" t="s">
        <v>13</v>
      </c>
      <c r="G184" s="15">
        <v>3</v>
      </c>
      <c r="H184" s="1" t="s">
        <v>41</v>
      </c>
    </row>
    <row r="185" s="1" customFormat="1" ht="18" spans="1:7">
      <c r="A185" s="16"/>
      <c r="B185" s="21"/>
      <c r="C185" s="22"/>
      <c r="D185" s="24"/>
      <c r="E185" s="21"/>
      <c r="F185" s="20"/>
      <c r="G185" s="15"/>
    </row>
    <row r="186" s="1" customFormat="1" spans="1:8">
      <c r="A186" s="26" t="s">
        <v>131</v>
      </c>
      <c r="B186" s="21" t="s">
        <v>16</v>
      </c>
      <c r="C186" s="18" t="str">
        <f>_xlfn.DISPIMG("ID_8AE28CE077924D768DE540D926A680C8",1)</f>
        <v>=DISPIMG("ID_8AE28CE077924D768DE540D926A680C8",1)</v>
      </c>
      <c r="D186" s="15" t="s">
        <v>43</v>
      </c>
      <c r="E186" s="21">
        <v>55</v>
      </c>
      <c r="F186" s="20" t="s">
        <v>13</v>
      </c>
      <c r="G186" s="15">
        <v>9</v>
      </c>
      <c r="H186" s="1" t="s">
        <v>38</v>
      </c>
    </row>
    <row r="187" s="1" customFormat="1" spans="1:8">
      <c r="A187" s="16"/>
      <c r="B187" s="21" t="s">
        <v>16</v>
      </c>
      <c r="C187" s="22"/>
      <c r="D187" s="15"/>
      <c r="E187" s="21">
        <v>55</v>
      </c>
      <c r="F187" s="20" t="s">
        <v>11</v>
      </c>
      <c r="G187" s="15">
        <v>16</v>
      </c>
      <c r="H187" s="1" t="s">
        <v>38</v>
      </c>
    </row>
    <row r="188" s="1" customFormat="1" spans="1:8">
      <c r="A188" s="16"/>
      <c r="B188" s="21" t="s">
        <v>16</v>
      </c>
      <c r="C188" s="22"/>
      <c r="D188" s="15"/>
      <c r="E188" s="21">
        <v>65</v>
      </c>
      <c r="F188" s="20" t="s">
        <v>13</v>
      </c>
      <c r="G188" s="15">
        <v>12</v>
      </c>
      <c r="H188" s="1" t="s">
        <v>38</v>
      </c>
    </row>
    <row r="189" s="1" customFormat="1" spans="1:8">
      <c r="A189" s="16"/>
      <c r="B189" s="21" t="s">
        <v>16</v>
      </c>
      <c r="C189" s="22"/>
      <c r="D189" s="15"/>
      <c r="E189" s="21">
        <v>65</v>
      </c>
      <c r="F189" s="20" t="s">
        <v>11</v>
      </c>
      <c r="G189" s="15">
        <v>11</v>
      </c>
      <c r="H189" s="1" t="s">
        <v>38</v>
      </c>
    </row>
    <row r="190" s="1" customFormat="1" spans="1:8">
      <c r="A190" s="16"/>
      <c r="B190" s="21" t="s">
        <v>18</v>
      </c>
      <c r="C190" s="22"/>
      <c r="D190" s="15"/>
      <c r="E190" s="21">
        <v>70</v>
      </c>
      <c r="F190" s="20" t="s">
        <v>13</v>
      </c>
      <c r="G190" s="15"/>
      <c r="H190" s="1" t="s">
        <v>44</v>
      </c>
    </row>
    <row r="191" s="1" customFormat="1" spans="1:8">
      <c r="A191" s="16"/>
      <c r="B191" s="21" t="s">
        <v>18</v>
      </c>
      <c r="C191" s="22"/>
      <c r="D191" s="15"/>
      <c r="E191" s="21">
        <v>70</v>
      </c>
      <c r="F191" s="20" t="s">
        <v>11</v>
      </c>
      <c r="G191" s="15">
        <v>1</v>
      </c>
      <c r="H191" s="1" t="s">
        <v>44</v>
      </c>
    </row>
    <row r="192" s="1" customFormat="1" spans="1:8">
      <c r="A192" s="16"/>
      <c r="B192" s="21" t="s">
        <v>18</v>
      </c>
      <c r="C192" s="22"/>
      <c r="D192" s="15"/>
      <c r="E192" s="21">
        <v>75</v>
      </c>
      <c r="F192" s="20" t="s">
        <v>13</v>
      </c>
      <c r="G192" s="15">
        <v>8</v>
      </c>
      <c r="H192" s="1" t="s">
        <v>44</v>
      </c>
    </row>
    <row r="193" s="1" customFormat="1" spans="1:8">
      <c r="A193" s="16"/>
      <c r="B193" s="21" t="s">
        <v>18</v>
      </c>
      <c r="C193" s="22"/>
      <c r="D193" s="15"/>
      <c r="E193" s="21">
        <v>75</v>
      </c>
      <c r="F193" s="20" t="s">
        <v>11</v>
      </c>
      <c r="G193" s="15">
        <v>15</v>
      </c>
      <c r="H193" s="1" t="s">
        <v>44</v>
      </c>
    </row>
    <row r="194" s="1" customFormat="1" spans="1:8">
      <c r="A194" s="16"/>
      <c r="B194" s="21" t="s">
        <v>18</v>
      </c>
      <c r="C194" s="22"/>
      <c r="D194" s="15"/>
      <c r="E194" s="21">
        <v>80</v>
      </c>
      <c r="F194" s="20" t="s">
        <v>13</v>
      </c>
      <c r="G194" s="15">
        <v>17</v>
      </c>
      <c r="H194" s="1" t="s">
        <v>44</v>
      </c>
    </row>
    <row r="195" s="1" customFormat="1" spans="1:8">
      <c r="A195" s="16"/>
      <c r="B195" s="21" t="s">
        <v>18</v>
      </c>
      <c r="C195" s="22"/>
      <c r="D195" s="15"/>
      <c r="E195" s="21">
        <v>80</v>
      </c>
      <c r="F195" s="20" t="s">
        <v>11</v>
      </c>
      <c r="G195" s="15">
        <v>12</v>
      </c>
      <c r="H195" s="1" t="s">
        <v>44</v>
      </c>
    </row>
    <row r="196" s="1" customFormat="1" spans="1:8">
      <c r="A196" s="16"/>
      <c r="B196" s="21" t="s">
        <v>18</v>
      </c>
      <c r="C196" s="22"/>
      <c r="D196" s="15"/>
      <c r="E196" s="21">
        <v>85</v>
      </c>
      <c r="F196" s="20" t="s">
        <v>13</v>
      </c>
      <c r="G196" s="15">
        <v>15</v>
      </c>
      <c r="H196" s="1" t="s">
        <v>44</v>
      </c>
    </row>
    <row r="197" s="1" customFormat="1" spans="1:8">
      <c r="A197" s="16"/>
      <c r="B197" s="21" t="s">
        <v>18</v>
      </c>
      <c r="C197" s="22"/>
      <c r="D197" s="15"/>
      <c r="E197" s="21">
        <v>85</v>
      </c>
      <c r="F197" s="20" t="s">
        <v>11</v>
      </c>
      <c r="G197" s="15">
        <v>17</v>
      </c>
      <c r="H197" s="1" t="s">
        <v>44</v>
      </c>
    </row>
    <row r="198" s="1" customFormat="1" spans="1:8">
      <c r="A198" s="16"/>
      <c r="B198" s="21" t="s">
        <v>18</v>
      </c>
      <c r="C198" s="22"/>
      <c r="D198" s="15"/>
      <c r="E198" s="21">
        <v>95</v>
      </c>
      <c r="F198" s="20" t="s">
        <v>13</v>
      </c>
      <c r="G198" s="15"/>
      <c r="H198" s="1" t="s">
        <v>45</v>
      </c>
    </row>
    <row r="199" s="1" customFormat="1" spans="1:8">
      <c r="A199" s="16"/>
      <c r="B199" s="21" t="s">
        <v>18</v>
      </c>
      <c r="C199" s="22"/>
      <c r="D199" s="15"/>
      <c r="E199" s="21">
        <v>95</v>
      </c>
      <c r="F199" s="20" t="s">
        <v>11</v>
      </c>
      <c r="G199" s="15">
        <v>2</v>
      </c>
      <c r="H199" s="1" t="s">
        <v>45</v>
      </c>
    </row>
    <row r="200" s="1" customFormat="1" spans="1:8">
      <c r="A200" s="16"/>
      <c r="B200" s="21" t="s">
        <v>16</v>
      </c>
      <c r="C200" s="22"/>
      <c r="D200" s="23" t="s">
        <v>20</v>
      </c>
      <c r="E200" s="21">
        <v>55</v>
      </c>
      <c r="F200" s="20" t="s">
        <v>13</v>
      </c>
      <c r="G200" s="15"/>
      <c r="H200" s="1" t="s">
        <v>38</v>
      </c>
    </row>
    <row r="201" s="1" customFormat="1" spans="1:8">
      <c r="A201" s="16"/>
      <c r="B201" s="21" t="s">
        <v>16</v>
      </c>
      <c r="C201" s="22"/>
      <c r="D201" s="23"/>
      <c r="E201" s="21">
        <v>55</v>
      </c>
      <c r="F201" s="20" t="s">
        <v>11</v>
      </c>
      <c r="G201" s="15">
        <v>14</v>
      </c>
      <c r="H201" s="1" t="s">
        <v>38</v>
      </c>
    </row>
    <row r="202" s="1" customFormat="1" spans="1:8">
      <c r="A202" s="16"/>
      <c r="B202" s="21" t="s">
        <v>16</v>
      </c>
      <c r="C202" s="22"/>
      <c r="D202" s="23"/>
      <c r="E202" s="21">
        <v>65</v>
      </c>
      <c r="F202" s="20" t="s">
        <v>13</v>
      </c>
      <c r="G202" s="15">
        <v>11</v>
      </c>
      <c r="H202" s="1" t="s">
        <v>38</v>
      </c>
    </row>
    <row r="203" s="1" customFormat="1" spans="1:8">
      <c r="A203" s="16"/>
      <c r="B203" s="21" t="s">
        <v>16</v>
      </c>
      <c r="C203" s="22"/>
      <c r="D203" s="23"/>
      <c r="E203" s="21">
        <v>65</v>
      </c>
      <c r="F203" s="20" t="s">
        <v>11</v>
      </c>
      <c r="G203" s="15">
        <v>8</v>
      </c>
      <c r="H203" s="1" t="s">
        <v>38</v>
      </c>
    </row>
    <row r="204" s="1" customFormat="1" spans="1:8">
      <c r="A204" s="16"/>
      <c r="B204" s="21" t="s">
        <v>18</v>
      </c>
      <c r="C204" s="22"/>
      <c r="D204" s="23"/>
      <c r="E204" s="21">
        <v>70</v>
      </c>
      <c r="F204" s="20" t="s">
        <v>13</v>
      </c>
      <c r="G204" s="15">
        <v>1</v>
      </c>
      <c r="H204" s="1" t="s">
        <v>44</v>
      </c>
    </row>
    <row r="205" s="1" customFormat="1" spans="1:8">
      <c r="A205" s="16"/>
      <c r="B205" s="21" t="s">
        <v>18</v>
      </c>
      <c r="C205" s="22"/>
      <c r="D205" s="23"/>
      <c r="E205" s="21">
        <v>70</v>
      </c>
      <c r="F205" s="20" t="s">
        <v>11</v>
      </c>
      <c r="G205" s="15"/>
      <c r="H205" s="1" t="s">
        <v>44</v>
      </c>
    </row>
    <row r="206" s="1" customFormat="1" spans="1:8">
      <c r="A206" s="16"/>
      <c r="B206" s="21" t="s">
        <v>18</v>
      </c>
      <c r="C206" s="22"/>
      <c r="D206" s="23"/>
      <c r="E206" s="21">
        <v>75</v>
      </c>
      <c r="F206" s="20" t="s">
        <v>13</v>
      </c>
      <c r="G206" s="15">
        <v>8</v>
      </c>
      <c r="H206" s="1" t="s">
        <v>44</v>
      </c>
    </row>
    <row r="207" s="1" customFormat="1" spans="1:8">
      <c r="A207" s="16"/>
      <c r="B207" s="21" t="s">
        <v>18</v>
      </c>
      <c r="C207" s="22"/>
      <c r="D207" s="23"/>
      <c r="E207" s="21">
        <v>75</v>
      </c>
      <c r="F207" s="20" t="s">
        <v>11</v>
      </c>
      <c r="G207" s="15">
        <v>14</v>
      </c>
      <c r="H207" s="1" t="s">
        <v>44</v>
      </c>
    </row>
    <row r="208" s="1" customFormat="1" spans="1:8">
      <c r="A208" s="16"/>
      <c r="B208" s="21" t="s">
        <v>18</v>
      </c>
      <c r="C208" s="22"/>
      <c r="D208" s="23"/>
      <c r="E208" s="21">
        <v>80</v>
      </c>
      <c r="F208" s="20" t="s">
        <v>11</v>
      </c>
      <c r="G208" s="15">
        <v>14</v>
      </c>
      <c r="H208" s="1" t="s">
        <v>44</v>
      </c>
    </row>
    <row r="209" s="1" customFormat="1" spans="1:8">
      <c r="A209" s="16"/>
      <c r="B209" s="21" t="s">
        <v>18</v>
      </c>
      <c r="C209" s="22"/>
      <c r="D209" s="23"/>
      <c r="E209" s="21">
        <v>80</v>
      </c>
      <c r="F209" s="20" t="s">
        <v>13</v>
      </c>
      <c r="G209" s="15">
        <v>36</v>
      </c>
      <c r="H209" s="1" t="s">
        <v>44</v>
      </c>
    </row>
    <row r="210" s="1" customFormat="1" spans="1:8">
      <c r="A210" s="16"/>
      <c r="B210" s="21" t="s">
        <v>18</v>
      </c>
      <c r="C210" s="22"/>
      <c r="D210" s="23"/>
      <c r="E210" s="21">
        <v>85</v>
      </c>
      <c r="F210" s="20" t="s">
        <v>13</v>
      </c>
      <c r="G210" s="15">
        <v>23</v>
      </c>
      <c r="H210" s="1" t="s">
        <v>44</v>
      </c>
    </row>
    <row r="211" s="1" customFormat="1" spans="1:8">
      <c r="A211" s="16"/>
      <c r="B211" s="21" t="s">
        <v>18</v>
      </c>
      <c r="C211" s="22"/>
      <c r="D211" s="23"/>
      <c r="E211" s="21">
        <v>85</v>
      </c>
      <c r="F211" s="20" t="s">
        <v>11</v>
      </c>
      <c r="G211" s="15">
        <v>13</v>
      </c>
      <c r="H211" s="1" t="s">
        <v>44</v>
      </c>
    </row>
    <row r="212" s="1" customFormat="1" spans="1:8">
      <c r="A212" s="16"/>
      <c r="B212" s="21" t="s">
        <v>18</v>
      </c>
      <c r="C212" s="22"/>
      <c r="D212" s="23"/>
      <c r="E212" s="21">
        <v>95</v>
      </c>
      <c r="F212" s="20" t="s">
        <v>11</v>
      </c>
      <c r="G212" s="15"/>
      <c r="H212" s="1" t="s">
        <v>45</v>
      </c>
    </row>
    <row r="213" s="1" customFormat="1" spans="1:8">
      <c r="A213" s="16"/>
      <c r="B213" s="21" t="s">
        <v>18</v>
      </c>
      <c r="C213" s="22"/>
      <c r="D213" s="23"/>
      <c r="E213" s="21">
        <v>95</v>
      </c>
      <c r="F213" s="20" t="s">
        <v>13</v>
      </c>
      <c r="G213" s="15"/>
      <c r="H213" s="1" t="s">
        <v>45</v>
      </c>
    </row>
    <row r="214" s="1" customFormat="1" ht="18" spans="1:7">
      <c r="A214" s="26"/>
      <c r="B214" s="21"/>
      <c r="C214" s="18"/>
      <c r="D214" s="19"/>
      <c r="E214" s="21"/>
      <c r="F214" s="20"/>
      <c r="G214" s="15"/>
    </row>
    <row r="215" s="1" customFormat="1" spans="1:8">
      <c r="A215" s="44" t="s">
        <v>48</v>
      </c>
      <c r="B215" s="45" t="s">
        <v>16</v>
      </c>
      <c r="C215" s="46" t="str">
        <f>_xlfn.DISPIMG("ID_2836368C7A984D39A13159D6BCB5C850",1)</f>
        <v>=DISPIMG("ID_2836368C7A984D39A13159D6BCB5C850",1)</v>
      </c>
      <c r="D215" s="47" t="s">
        <v>20</v>
      </c>
      <c r="E215" s="47">
        <v>55</v>
      </c>
      <c r="F215" s="48" t="s">
        <v>11</v>
      </c>
      <c r="G215" s="15">
        <v>2</v>
      </c>
      <c r="H215" s="1" t="s">
        <v>49</v>
      </c>
    </row>
    <row r="216" s="1" customFormat="1" spans="1:8">
      <c r="A216" s="49"/>
      <c r="B216" s="45" t="s">
        <v>16</v>
      </c>
      <c r="C216" s="50"/>
      <c r="D216" s="47"/>
      <c r="E216" s="47">
        <v>55</v>
      </c>
      <c r="F216" s="48" t="s">
        <v>13</v>
      </c>
      <c r="G216" s="15"/>
      <c r="H216" s="1" t="s">
        <v>49</v>
      </c>
    </row>
    <row r="217" s="1" customFormat="1" spans="1:8">
      <c r="A217" s="49"/>
      <c r="B217" s="45" t="s">
        <v>16</v>
      </c>
      <c r="C217" s="50"/>
      <c r="D217" s="47"/>
      <c r="E217" s="47">
        <v>65</v>
      </c>
      <c r="F217" s="48" t="s">
        <v>11</v>
      </c>
      <c r="G217" s="15">
        <v>8</v>
      </c>
      <c r="H217" s="1" t="s">
        <v>49</v>
      </c>
    </row>
    <row r="218" s="1" customFormat="1" spans="1:8">
      <c r="A218" s="49"/>
      <c r="B218" s="45" t="s">
        <v>16</v>
      </c>
      <c r="C218" s="50"/>
      <c r="D218" s="47"/>
      <c r="E218" s="47">
        <v>65</v>
      </c>
      <c r="F218" s="48" t="s">
        <v>13</v>
      </c>
      <c r="G218" s="15"/>
      <c r="H218" s="1" t="s">
        <v>49</v>
      </c>
    </row>
    <row r="219" s="1" customFormat="1" spans="1:8">
      <c r="A219" s="49"/>
      <c r="B219" s="45" t="s">
        <v>18</v>
      </c>
      <c r="C219" s="50"/>
      <c r="D219" s="47"/>
      <c r="E219" s="47">
        <v>70</v>
      </c>
      <c r="F219" s="48" t="s">
        <v>13</v>
      </c>
      <c r="G219" s="15"/>
      <c r="H219" s="1" t="s">
        <v>44</v>
      </c>
    </row>
    <row r="220" s="1" customFormat="1" spans="1:8">
      <c r="A220" s="49"/>
      <c r="B220" s="45" t="s">
        <v>18</v>
      </c>
      <c r="C220" s="50"/>
      <c r="D220" s="47"/>
      <c r="E220" s="47">
        <v>70</v>
      </c>
      <c r="F220" s="48" t="s">
        <v>11</v>
      </c>
      <c r="G220" s="15"/>
      <c r="H220" s="1" t="s">
        <v>44</v>
      </c>
    </row>
    <row r="221" s="1" customFormat="1" ht="17" customHeight="1" spans="1:8">
      <c r="A221" s="49"/>
      <c r="B221" s="45" t="s">
        <v>18</v>
      </c>
      <c r="C221" s="50"/>
      <c r="D221" s="47"/>
      <c r="E221" s="47">
        <v>75</v>
      </c>
      <c r="F221" s="48" t="s">
        <v>13</v>
      </c>
      <c r="G221" s="15">
        <v>1</v>
      </c>
      <c r="H221" s="1" t="s">
        <v>44</v>
      </c>
    </row>
    <row r="222" s="1" customFormat="1" spans="1:8">
      <c r="A222" s="49"/>
      <c r="B222" s="45" t="s">
        <v>18</v>
      </c>
      <c r="C222" s="50"/>
      <c r="D222" s="47"/>
      <c r="E222" s="47">
        <v>75</v>
      </c>
      <c r="F222" s="48" t="s">
        <v>11</v>
      </c>
      <c r="G222" s="15"/>
      <c r="H222" s="1" t="s">
        <v>44</v>
      </c>
    </row>
    <row r="223" s="1" customFormat="1" spans="1:8">
      <c r="A223" s="49"/>
      <c r="B223" s="45" t="s">
        <v>18</v>
      </c>
      <c r="C223" s="50"/>
      <c r="D223" s="47"/>
      <c r="E223" s="47">
        <v>80</v>
      </c>
      <c r="F223" s="48" t="s">
        <v>13</v>
      </c>
      <c r="G223" s="15">
        <v>20</v>
      </c>
      <c r="H223" s="1" t="s">
        <v>44</v>
      </c>
    </row>
    <row r="224" s="1" customFormat="1" spans="1:8">
      <c r="A224" s="49"/>
      <c r="B224" s="45" t="s">
        <v>18</v>
      </c>
      <c r="C224" s="50"/>
      <c r="D224" s="47"/>
      <c r="E224" s="47">
        <v>80</v>
      </c>
      <c r="F224" s="48" t="s">
        <v>11</v>
      </c>
      <c r="G224" s="15"/>
      <c r="H224" s="1" t="s">
        <v>44</v>
      </c>
    </row>
    <row r="225" s="1" customFormat="1" spans="1:8">
      <c r="A225" s="49"/>
      <c r="B225" s="45" t="s">
        <v>18</v>
      </c>
      <c r="C225" s="50"/>
      <c r="D225" s="47"/>
      <c r="E225" s="47">
        <v>85</v>
      </c>
      <c r="F225" s="48" t="s">
        <v>11</v>
      </c>
      <c r="G225" s="15"/>
      <c r="H225" s="1" t="s">
        <v>44</v>
      </c>
    </row>
    <row r="226" s="1" customFormat="1" spans="1:8">
      <c r="A226" s="49"/>
      <c r="B226" s="45" t="s">
        <v>18</v>
      </c>
      <c r="C226" s="50"/>
      <c r="D226" s="47"/>
      <c r="E226" s="47">
        <v>85</v>
      </c>
      <c r="F226" s="48" t="s">
        <v>13</v>
      </c>
      <c r="G226" s="15">
        <v>6</v>
      </c>
      <c r="H226" s="1" t="s">
        <v>44</v>
      </c>
    </row>
    <row r="227" s="1" customFormat="1" spans="1:8">
      <c r="A227" s="49"/>
      <c r="B227" s="45" t="s">
        <v>18</v>
      </c>
      <c r="C227" s="50"/>
      <c r="D227" s="47"/>
      <c r="E227" s="47">
        <v>95</v>
      </c>
      <c r="F227" s="48" t="s">
        <v>11</v>
      </c>
      <c r="G227" s="15"/>
      <c r="H227" s="1" t="s">
        <v>45</v>
      </c>
    </row>
    <row r="228" s="1" customFormat="1" spans="1:8">
      <c r="A228" s="49"/>
      <c r="B228" s="45" t="s">
        <v>18</v>
      </c>
      <c r="C228" s="50"/>
      <c r="D228" s="47"/>
      <c r="E228" s="47">
        <v>95</v>
      </c>
      <c r="F228" s="48" t="s">
        <v>13</v>
      </c>
      <c r="G228" s="15">
        <v>3</v>
      </c>
      <c r="H228" s="1" t="s">
        <v>45</v>
      </c>
    </row>
    <row r="229" s="1" customFormat="1" spans="1:8">
      <c r="A229" s="49"/>
      <c r="B229" s="45" t="s">
        <v>16</v>
      </c>
      <c r="C229" s="50"/>
      <c r="D229" s="50" t="s">
        <v>29</v>
      </c>
      <c r="E229" s="47">
        <v>55</v>
      </c>
      <c r="F229" s="48" t="s">
        <v>13</v>
      </c>
      <c r="G229" s="15">
        <v>10</v>
      </c>
      <c r="H229" s="1" t="s">
        <v>49</v>
      </c>
    </row>
    <row r="230" s="1" customFormat="1" spans="1:8">
      <c r="A230" s="49"/>
      <c r="B230" s="45" t="s">
        <v>16</v>
      </c>
      <c r="C230" s="50"/>
      <c r="D230" s="50"/>
      <c r="E230" s="47">
        <v>55</v>
      </c>
      <c r="F230" s="48" t="s">
        <v>11</v>
      </c>
      <c r="G230" s="15">
        <v>7</v>
      </c>
      <c r="H230" s="1" t="s">
        <v>49</v>
      </c>
    </row>
    <row r="231" s="1" customFormat="1" spans="1:8">
      <c r="A231" s="49"/>
      <c r="B231" s="45" t="s">
        <v>16</v>
      </c>
      <c r="C231" s="50"/>
      <c r="D231" s="50"/>
      <c r="E231" s="47">
        <v>65</v>
      </c>
      <c r="F231" s="48" t="s">
        <v>13</v>
      </c>
      <c r="G231" s="15">
        <v>17</v>
      </c>
      <c r="H231" s="1" t="s">
        <v>49</v>
      </c>
    </row>
    <row r="232" s="1" customFormat="1" spans="1:8">
      <c r="A232" s="49"/>
      <c r="B232" s="45" t="s">
        <v>16</v>
      </c>
      <c r="C232" s="50"/>
      <c r="D232" s="50"/>
      <c r="E232" s="47">
        <v>65</v>
      </c>
      <c r="F232" s="48" t="s">
        <v>11</v>
      </c>
      <c r="G232" s="15"/>
      <c r="H232" s="1" t="s">
        <v>49</v>
      </c>
    </row>
    <row r="233" s="1" customFormat="1" spans="1:8">
      <c r="A233" s="49"/>
      <c r="B233" s="45" t="s">
        <v>18</v>
      </c>
      <c r="C233" s="50"/>
      <c r="D233" s="50"/>
      <c r="E233" s="47">
        <v>70</v>
      </c>
      <c r="F233" s="48" t="s">
        <v>13</v>
      </c>
      <c r="G233" s="15">
        <v>3</v>
      </c>
      <c r="H233" s="1" t="s">
        <v>32</v>
      </c>
    </row>
    <row r="234" s="1" customFormat="1" spans="1:8">
      <c r="A234" s="49"/>
      <c r="B234" s="45" t="s">
        <v>18</v>
      </c>
      <c r="C234" s="50"/>
      <c r="D234" s="50"/>
      <c r="E234" s="47">
        <v>70</v>
      </c>
      <c r="F234" s="48" t="s">
        <v>11</v>
      </c>
      <c r="G234" s="15"/>
      <c r="H234" s="1" t="s">
        <v>32</v>
      </c>
    </row>
    <row r="235" s="1" customFormat="1" spans="1:8">
      <c r="A235" s="49"/>
      <c r="B235" s="45" t="s">
        <v>18</v>
      </c>
      <c r="C235" s="50"/>
      <c r="D235" s="50"/>
      <c r="E235" s="47">
        <v>75</v>
      </c>
      <c r="F235" s="48" t="s">
        <v>13</v>
      </c>
      <c r="G235" s="15">
        <v>6</v>
      </c>
      <c r="H235" s="1" t="s">
        <v>44</v>
      </c>
    </row>
    <row r="236" s="1" customFormat="1" spans="1:8">
      <c r="A236" s="49"/>
      <c r="B236" s="45" t="s">
        <v>18</v>
      </c>
      <c r="C236" s="50"/>
      <c r="D236" s="50"/>
      <c r="E236" s="47">
        <v>75</v>
      </c>
      <c r="F236" s="48" t="s">
        <v>11</v>
      </c>
      <c r="G236" s="15"/>
      <c r="H236" s="1" t="s">
        <v>44</v>
      </c>
    </row>
    <row r="237" s="1" customFormat="1" spans="1:8">
      <c r="A237" s="49"/>
      <c r="B237" s="45" t="s">
        <v>18</v>
      </c>
      <c r="C237" s="50"/>
      <c r="D237" s="50"/>
      <c r="E237" s="47">
        <v>85</v>
      </c>
      <c r="F237" s="48" t="s">
        <v>11</v>
      </c>
      <c r="G237" s="15"/>
      <c r="H237" s="1" t="s">
        <v>32</v>
      </c>
    </row>
    <row r="238" s="1" customFormat="1" spans="1:8">
      <c r="A238" s="49"/>
      <c r="B238" s="45" t="s">
        <v>18</v>
      </c>
      <c r="C238" s="50"/>
      <c r="D238" s="51"/>
      <c r="E238" s="47">
        <v>85</v>
      </c>
      <c r="F238" s="48" t="s">
        <v>13</v>
      </c>
      <c r="G238" s="15">
        <v>3</v>
      </c>
      <c r="H238" s="1" t="s">
        <v>44</v>
      </c>
    </row>
    <row r="239" s="1" customFormat="1" spans="1:8">
      <c r="A239" s="49"/>
      <c r="B239" s="45" t="s">
        <v>16</v>
      </c>
      <c r="C239" s="50"/>
      <c r="D239" s="50" t="s">
        <v>28</v>
      </c>
      <c r="E239" s="47">
        <v>55</v>
      </c>
      <c r="F239" s="48" t="s">
        <v>13</v>
      </c>
      <c r="G239" s="15">
        <v>6</v>
      </c>
      <c r="H239" s="1" t="s">
        <v>49</v>
      </c>
    </row>
    <row r="240" s="1" customFormat="1" spans="1:8">
      <c r="A240" s="49"/>
      <c r="B240" s="45" t="s">
        <v>16</v>
      </c>
      <c r="C240" s="50"/>
      <c r="D240" s="50"/>
      <c r="E240" s="47">
        <v>65</v>
      </c>
      <c r="F240" s="48" t="s">
        <v>11</v>
      </c>
      <c r="G240" s="15"/>
      <c r="H240" s="1" t="s">
        <v>49</v>
      </c>
    </row>
    <row r="241" s="1" customFormat="1" spans="1:8">
      <c r="A241" s="49"/>
      <c r="B241" s="45" t="s">
        <v>16</v>
      </c>
      <c r="C241" s="50"/>
      <c r="D241" s="50"/>
      <c r="E241" s="47">
        <v>65</v>
      </c>
      <c r="F241" s="48" t="s">
        <v>13</v>
      </c>
      <c r="G241" s="15">
        <v>4</v>
      </c>
      <c r="H241" s="1" t="s">
        <v>49</v>
      </c>
    </row>
    <row r="242" s="1" customFormat="1" spans="1:8">
      <c r="A242" s="49"/>
      <c r="B242" s="45" t="s">
        <v>18</v>
      </c>
      <c r="C242" s="50"/>
      <c r="D242" s="50"/>
      <c r="E242" s="47">
        <v>70</v>
      </c>
      <c r="F242" s="48" t="s">
        <v>11</v>
      </c>
      <c r="G242" s="15"/>
      <c r="H242" s="1" t="s">
        <v>44</v>
      </c>
    </row>
    <row r="243" s="1" customFormat="1" spans="1:8">
      <c r="A243" s="49"/>
      <c r="B243" s="45" t="s">
        <v>18</v>
      </c>
      <c r="C243" s="50"/>
      <c r="D243" s="50"/>
      <c r="E243" s="47">
        <v>70</v>
      </c>
      <c r="F243" s="48" t="s">
        <v>13</v>
      </c>
      <c r="G243" s="15">
        <v>2</v>
      </c>
      <c r="H243" s="1" t="s">
        <v>44</v>
      </c>
    </row>
    <row r="244" s="1" customFormat="1" spans="1:8">
      <c r="A244" s="49"/>
      <c r="B244" s="45" t="s">
        <v>18</v>
      </c>
      <c r="C244" s="50"/>
      <c r="D244" s="50"/>
      <c r="E244" s="47">
        <v>75</v>
      </c>
      <c r="F244" s="48" t="s">
        <v>11</v>
      </c>
      <c r="G244" s="15"/>
      <c r="H244" s="1" t="s">
        <v>44</v>
      </c>
    </row>
    <row r="245" s="1" customFormat="1" spans="1:8">
      <c r="A245" s="49"/>
      <c r="B245" s="45" t="s">
        <v>18</v>
      </c>
      <c r="C245" s="50"/>
      <c r="D245" s="50"/>
      <c r="E245" s="47">
        <v>75</v>
      </c>
      <c r="F245" s="48" t="s">
        <v>13</v>
      </c>
      <c r="G245" s="15"/>
      <c r="H245" s="1" t="s">
        <v>44</v>
      </c>
    </row>
    <row r="246" s="1" customFormat="1" spans="1:8">
      <c r="A246" s="49"/>
      <c r="B246" s="45" t="s">
        <v>18</v>
      </c>
      <c r="C246" s="50"/>
      <c r="D246" s="50"/>
      <c r="E246" s="47">
        <v>85</v>
      </c>
      <c r="F246" s="48" t="s">
        <v>13</v>
      </c>
      <c r="G246" s="15">
        <v>2</v>
      </c>
      <c r="H246" s="1" t="s">
        <v>44</v>
      </c>
    </row>
    <row r="247" s="1" customFormat="1" spans="1:8">
      <c r="A247" s="49"/>
      <c r="B247" s="45" t="s">
        <v>18</v>
      </c>
      <c r="C247" s="50"/>
      <c r="D247" s="51"/>
      <c r="E247" s="47">
        <v>85</v>
      </c>
      <c r="F247" s="48" t="s">
        <v>11</v>
      </c>
      <c r="G247" s="15"/>
      <c r="H247" s="1" t="s">
        <v>44</v>
      </c>
    </row>
    <row r="248" s="1" customFormat="1" spans="1:8">
      <c r="A248" s="49"/>
      <c r="B248" s="45" t="s">
        <v>16</v>
      </c>
      <c r="C248" s="50"/>
      <c r="D248" s="47" t="s">
        <v>30</v>
      </c>
      <c r="E248" s="47">
        <v>55</v>
      </c>
      <c r="F248" s="48" t="s">
        <v>11</v>
      </c>
      <c r="G248" s="15">
        <v>1</v>
      </c>
      <c r="H248" s="1" t="s">
        <v>38</v>
      </c>
    </row>
    <row r="249" s="1" customFormat="1" spans="1:8">
      <c r="A249" s="49"/>
      <c r="B249" s="45" t="s">
        <v>16</v>
      </c>
      <c r="C249" s="50"/>
      <c r="D249" s="47"/>
      <c r="E249" s="47">
        <v>55</v>
      </c>
      <c r="F249" s="48" t="s">
        <v>13</v>
      </c>
      <c r="G249" s="15">
        <v>2</v>
      </c>
      <c r="H249" s="1" t="s">
        <v>38</v>
      </c>
    </row>
    <row r="250" s="1" customFormat="1" spans="1:8">
      <c r="A250" s="49"/>
      <c r="B250" s="45" t="s">
        <v>16</v>
      </c>
      <c r="C250" s="50"/>
      <c r="D250" s="47"/>
      <c r="E250" s="47">
        <v>65</v>
      </c>
      <c r="F250" s="48" t="s">
        <v>11</v>
      </c>
      <c r="G250" s="15">
        <v>2</v>
      </c>
      <c r="H250" s="1" t="s">
        <v>38</v>
      </c>
    </row>
    <row r="251" s="1" customFormat="1" spans="1:8">
      <c r="A251" s="49"/>
      <c r="B251" s="45" t="s">
        <v>16</v>
      </c>
      <c r="C251" s="50"/>
      <c r="D251" s="47"/>
      <c r="E251" s="47">
        <v>65</v>
      </c>
      <c r="F251" s="48" t="s">
        <v>13</v>
      </c>
      <c r="G251" s="15">
        <v>3</v>
      </c>
      <c r="H251" s="1" t="s">
        <v>38</v>
      </c>
    </row>
    <row r="252" s="1" customFormat="1" spans="1:8">
      <c r="A252" s="49"/>
      <c r="B252" s="45" t="s">
        <v>18</v>
      </c>
      <c r="C252" s="50"/>
      <c r="D252" s="47"/>
      <c r="E252" s="47">
        <v>70</v>
      </c>
      <c r="F252" s="48" t="s">
        <v>11</v>
      </c>
      <c r="G252" s="15">
        <v>3</v>
      </c>
      <c r="H252" s="1" t="s">
        <v>44</v>
      </c>
    </row>
    <row r="253" s="1" customFormat="1" spans="1:8">
      <c r="A253" s="49"/>
      <c r="B253" s="45" t="s">
        <v>18</v>
      </c>
      <c r="C253" s="50"/>
      <c r="D253" s="47"/>
      <c r="E253" s="47">
        <v>70</v>
      </c>
      <c r="F253" s="48" t="s">
        <v>13</v>
      </c>
      <c r="G253" s="15">
        <v>9</v>
      </c>
      <c r="H253" s="1" t="s">
        <v>44</v>
      </c>
    </row>
    <row r="254" s="1" customFormat="1" spans="1:8">
      <c r="A254" s="49"/>
      <c r="B254" s="45" t="s">
        <v>18</v>
      </c>
      <c r="C254" s="50"/>
      <c r="D254" s="47"/>
      <c r="E254" s="47">
        <v>75</v>
      </c>
      <c r="F254" s="48" t="s">
        <v>11</v>
      </c>
      <c r="G254" s="15"/>
      <c r="H254" s="1" t="s">
        <v>44</v>
      </c>
    </row>
    <row r="255" s="1" customFormat="1" spans="1:8">
      <c r="A255" s="49"/>
      <c r="B255" s="45" t="s">
        <v>18</v>
      </c>
      <c r="C255" s="50"/>
      <c r="D255" s="47"/>
      <c r="E255" s="47">
        <v>75</v>
      </c>
      <c r="F255" s="48" t="s">
        <v>13</v>
      </c>
      <c r="G255" s="15">
        <v>5</v>
      </c>
      <c r="H255" s="1" t="s">
        <v>44</v>
      </c>
    </row>
    <row r="256" s="1" customFormat="1" spans="1:8">
      <c r="A256" s="49"/>
      <c r="B256" s="45" t="s">
        <v>18</v>
      </c>
      <c r="C256" s="50"/>
      <c r="D256" s="47"/>
      <c r="E256" s="47">
        <v>85</v>
      </c>
      <c r="F256" s="48" t="s">
        <v>11</v>
      </c>
      <c r="G256" s="15"/>
      <c r="H256" s="1" t="s">
        <v>44</v>
      </c>
    </row>
    <row r="257" s="1" customFormat="1" spans="1:8">
      <c r="A257" s="49"/>
      <c r="B257" s="45" t="s">
        <v>18</v>
      </c>
      <c r="C257" s="50"/>
      <c r="D257" s="47"/>
      <c r="E257" s="47">
        <v>85</v>
      </c>
      <c r="F257" s="48" t="s">
        <v>13</v>
      </c>
      <c r="G257" s="15">
        <v>18</v>
      </c>
      <c r="H257" s="1" t="s">
        <v>44</v>
      </c>
    </row>
    <row r="258" s="1" customFormat="1" spans="1:8">
      <c r="A258" s="49"/>
      <c r="B258" s="45" t="s">
        <v>16</v>
      </c>
      <c r="C258" s="50"/>
      <c r="D258" s="50" t="s">
        <v>43</v>
      </c>
      <c r="E258" s="47">
        <v>55</v>
      </c>
      <c r="F258" s="48" t="s">
        <v>11</v>
      </c>
      <c r="G258" s="15">
        <v>6</v>
      </c>
      <c r="H258" s="1" t="s">
        <v>44</v>
      </c>
    </row>
    <row r="259" s="1" customFormat="1" spans="1:8">
      <c r="A259" s="49"/>
      <c r="B259" s="45" t="s">
        <v>16</v>
      </c>
      <c r="C259" s="50"/>
      <c r="D259" s="50"/>
      <c r="E259" s="47">
        <v>55</v>
      </c>
      <c r="F259" s="48" t="s">
        <v>13</v>
      </c>
      <c r="G259" s="15">
        <v>3</v>
      </c>
      <c r="H259" s="1" t="s">
        <v>44</v>
      </c>
    </row>
    <row r="260" s="1" customFormat="1" spans="1:8">
      <c r="A260" s="49"/>
      <c r="B260" s="45" t="s">
        <v>16</v>
      </c>
      <c r="C260" s="50"/>
      <c r="D260" s="50"/>
      <c r="E260" s="47">
        <v>65</v>
      </c>
      <c r="F260" s="48" t="s">
        <v>11</v>
      </c>
      <c r="G260" s="15"/>
      <c r="H260" s="1" t="s">
        <v>38</v>
      </c>
    </row>
    <row r="261" s="1" customFormat="1" spans="1:8">
      <c r="A261" s="49"/>
      <c r="B261" s="45" t="s">
        <v>16</v>
      </c>
      <c r="C261" s="50"/>
      <c r="D261" s="50"/>
      <c r="E261" s="47">
        <v>65</v>
      </c>
      <c r="F261" s="48" t="s">
        <v>13</v>
      </c>
      <c r="G261" s="15">
        <v>8</v>
      </c>
      <c r="H261" s="1" t="s">
        <v>38</v>
      </c>
    </row>
    <row r="262" s="1" customFormat="1" spans="1:8">
      <c r="A262" s="49"/>
      <c r="B262" s="45" t="s">
        <v>18</v>
      </c>
      <c r="C262" s="50"/>
      <c r="D262" s="50"/>
      <c r="E262" s="47">
        <v>70</v>
      </c>
      <c r="F262" s="48" t="s">
        <v>11</v>
      </c>
      <c r="G262" s="15"/>
      <c r="H262" s="1" t="s">
        <v>44</v>
      </c>
    </row>
    <row r="263" s="1" customFormat="1" spans="1:8">
      <c r="A263" s="49"/>
      <c r="B263" s="45" t="s">
        <v>18</v>
      </c>
      <c r="C263" s="50"/>
      <c r="D263" s="50"/>
      <c r="E263" s="47">
        <v>70</v>
      </c>
      <c r="F263" s="48" t="s">
        <v>13</v>
      </c>
      <c r="G263" s="15"/>
      <c r="H263" s="1" t="s">
        <v>44</v>
      </c>
    </row>
    <row r="264" s="1" customFormat="1" spans="1:8">
      <c r="A264" s="49"/>
      <c r="B264" s="45" t="s">
        <v>18</v>
      </c>
      <c r="C264" s="50"/>
      <c r="D264" s="50"/>
      <c r="E264" s="47">
        <v>75</v>
      </c>
      <c r="F264" s="48" t="s">
        <v>11</v>
      </c>
      <c r="G264" s="15"/>
      <c r="H264" s="1" t="s">
        <v>44</v>
      </c>
    </row>
    <row r="265" s="1" customFormat="1" spans="1:8">
      <c r="A265" s="49"/>
      <c r="B265" s="45" t="s">
        <v>18</v>
      </c>
      <c r="C265" s="50"/>
      <c r="D265" s="50"/>
      <c r="E265" s="47">
        <v>75</v>
      </c>
      <c r="F265" s="48" t="s">
        <v>13</v>
      </c>
      <c r="G265" s="15"/>
      <c r="H265" s="1" t="s">
        <v>44</v>
      </c>
    </row>
    <row r="266" s="1" customFormat="1" spans="1:8">
      <c r="A266" s="49"/>
      <c r="B266" s="45" t="s">
        <v>18</v>
      </c>
      <c r="C266" s="50"/>
      <c r="D266" s="50"/>
      <c r="E266" s="47">
        <v>80</v>
      </c>
      <c r="F266" s="48" t="s">
        <v>13</v>
      </c>
      <c r="G266" s="15">
        <v>13</v>
      </c>
      <c r="H266" s="1" t="s">
        <v>44</v>
      </c>
    </row>
    <row r="267" s="1" customFormat="1" spans="1:8">
      <c r="A267" s="49"/>
      <c r="B267" s="45" t="s">
        <v>18</v>
      </c>
      <c r="C267" s="50"/>
      <c r="D267" s="50"/>
      <c r="E267" s="47">
        <v>80</v>
      </c>
      <c r="F267" s="48" t="s">
        <v>11</v>
      </c>
      <c r="G267" s="15">
        <v>2</v>
      </c>
      <c r="H267" s="1" t="s">
        <v>44</v>
      </c>
    </row>
    <row r="268" s="1" customFormat="1" spans="1:8">
      <c r="A268" s="49"/>
      <c r="B268" s="45" t="s">
        <v>18</v>
      </c>
      <c r="C268" s="50"/>
      <c r="D268" s="50"/>
      <c r="E268" s="47">
        <v>85</v>
      </c>
      <c r="F268" s="48" t="s">
        <v>13</v>
      </c>
      <c r="G268" s="15">
        <v>12</v>
      </c>
      <c r="H268" s="1" t="s">
        <v>44</v>
      </c>
    </row>
    <row r="269" s="1" customFormat="1" spans="1:8">
      <c r="A269" s="49"/>
      <c r="B269" s="45" t="s">
        <v>18</v>
      </c>
      <c r="C269" s="50"/>
      <c r="D269" s="50"/>
      <c r="E269" s="47">
        <v>85</v>
      </c>
      <c r="F269" s="48" t="s">
        <v>11</v>
      </c>
      <c r="G269" s="15">
        <v>6</v>
      </c>
      <c r="H269" s="1" t="s">
        <v>44</v>
      </c>
    </row>
    <row r="270" s="1" customFormat="1" spans="1:8">
      <c r="A270" s="49"/>
      <c r="B270" s="45" t="s">
        <v>18</v>
      </c>
      <c r="C270" s="50"/>
      <c r="D270" s="50"/>
      <c r="E270" s="47">
        <v>95</v>
      </c>
      <c r="F270" s="48" t="s">
        <v>11</v>
      </c>
      <c r="G270" s="15"/>
      <c r="H270" s="1" t="s">
        <v>45</v>
      </c>
    </row>
    <row r="271" s="1" customFormat="1" spans="1:8">
      <c r="A271" s="49"/>
      <c r="B271" s="52" t="s">
        <v>18</v>
      </c>
      <c r="C271" s="50"/>
      <c r="D271" s="50"/>
      <c r="E271" s="46">
        <v>95</v>
      </c>
      <c r="F271" s="53" t="s">
        <v>13</v>
      </c>
      <c r="G271" s="15"/>
      <c r="H271" s="1" t="s">
        <v>45</v>
      </c>
    </row>
    <row r="272" s="1" customFormat="1" spans="1:7">
      <c r="A272" s="54"/>
      <c r="B272" s="15"/>
      <c r="C272" s="21"/>
      <c r="D272" s="21"/>
      <c r="E272" s="21"/>
      <c r="F272" s="21"/>
      <c r="G272" s="15"/>
    </row>
    <row r="273" s="1" customFormat="1" spans="1:8">
      <c r="A273" s="26" t="s">
        <v>58</v>
      </c>
      <c r="B273" s="55" t="s">
        <v>9</v>
      </c>
      <c r="C273" s="18" t="str">
        <f>_xlfn.DISPIMG("ID_1148CEF993764D37A6D4C54D52D2CF82",1)</f>
        <v>=DISPIMG("ID_1148CEF993764D37A6D4C54D52D2CF82",1)</v>
      </c>
      <c r="D273" s="19" t="s">
        <v>20</v>
      </c>
      <c r="E273" s="21">
        <v>20</v>
      </c>
      <c r="F273" s="20" t="s">
        <v>13</v>
      </c>
      <c r="G273" s="15">
        <v>17</v>
      </c>
      <c r="H273" s="1" t="s">
        <v>12</v>
      </c>
    </row>
    <row r="274" s="1" customFormat="1" spans="1:8">
      <c r="A274" s="16"/>
      <c r="B274" s="55" t="s">
        <v>9</v>
      </c>
      <c r="C274" s="22"/>
      <c r="D274" s="23"/>
      <c r="E274" s="21">
        <v>20</v>
      </c>
      <c r="F274" s="20" t="s">
        <v>11</v>
      </c>
      <c r="G274" s="15">
        <v>16</v>
      </c>
      <c r="H274" s="1" t="s">
        <v>12</v>
      </c>
    </row>
    <row r="275" s="1" customFormat="1" spans="1:8">
      <c r="A275" s="16"/>
      <c r="B275" s="55" t="s">
        <v>9</v>
      </c>
      <c r="C275" s="22"/>
      <c r="D275" s="23"/>
      <c r="E275" s="21">
        <v>30</v>
      </c>
      <c r="F275" s="20" t="s">
        <v>13</v>
      </c>
      <c r="G275" s="15">
        <v>1</v>
      </c>
      <c r="H275" s="1" t="s">
        <v>12</v>
      </c>
    </row>
    <row r="276" s="1" customFormat="1" spans="1:8">
      <c r="A276" s="16"/>
      <c r="B276" s="55" t="s">
        <v>9</v>
      </c>
      <c r="C276" s="22"/>
      <c r="D276" s="23"/>
      <c r="E276" s="21">
        <v>30</v>
      </c>
      <c r="F276" s="20" t="s">
        <v>11</v>
      </c>
      <c r="G276" s="15">
        <v>4</v>
      </c>
      <c r="H276" s="1" t="s">
        <v>12</v>
      </c>
    </row>
    <row r="277" s="1" customFormat="1" spans="1:8">
      <c r="A277" s="16"/>
      <c r="B277" s="55" t="s">
        <v>14</v>
      </c>
      <c r="C277" s="22"/>
      <c r="D277" s="23"/>
      <c r="E277" s="15">
        <v>40</v>
      </c>
      <c r="F277" s="20" t="s">
        <v>11</v>
      </c>
      <c r="G277" s="15">
        <v>2</v>
      </c>
      <c r="H277" s="1" t="s">
        <v>37</v>
      </c>
    </row>
    <row r="278" s="1" customFormat="1" spans="1:8">
      <c r="A278" s="16"/>
      <c r="B278" s="55" t="s">
        <v>14</v>
      </c>
      <c r="C278" s="22"/>
      <c r="D278" s="23"/>
      <c r="E278" s="15">
        <v>40</v>
      </c>
      <c r="F278" s="20" t="s">
        <v>13</v>
      </c>
      <c r="G278" s="15">
        <v>4</v>
      </c>
      <c r="H278" s="1" t="s">
        <v>37</v>
      </c>
    </row>
    <row r="279" s="1" customFormat="1" spans="1:8">
      <c r="A279" s="16"/>
      <c r="B279" s="55" t="s">
        <v>14</v>
      </c>
      <c r="C279" s="22"/>
      <c r="D279" s="23"/>
      <c r="E279" s="15">
        <v>50</v>
      </c>
      <c r="F279" s="20" t="s">
        <v>13</v>
      </c>
      <c r="G279" s="15">
        <v>14</v>
      </c>
      <c r="H279" s="1" t="s">
        <v>37</v>
      </c>
    </row>
    <row r="280" s="1" customFormat="1" spans="1:8">
      <c r="A280" s="16"/>
      <c r="B280" s="55" t="s">
        <v>14</v>
      </c>
      <c r="C280" s="22"/>
      <c r="D280" s="23"/>
      <c r="E280" s="15">
        <v>50</v>
      </c>
      <c r="F280" s="20" t="s">
        <v>11</v>
      </c>
      <c r="G280" s="15">
        <v>13</v>
      </c>
      <c r="H280" s="1" t="s">
        <v>37</v>
      </c>
    </row>
    <row r="281" s="1" customFormat="1" spans="1:8">
      <c r="A281" s="16"/>
      <c r="B281" s="55" t="s">
        <v>16</v>
      </c>
      <c r="C281" s="22"/>
      <c r="D281" s="23"/>
      <c r="E281" s="15">
        <v>55</v>
      </c>
      <c r="F281" s="20" t="s">
        <v>13</v>
      </c>
      <c r="G281" s="15">
        <v>4</v>
      </c>
      <c r="H281" s="1" t="s">
        <v>38</v>
      </c>
    </row>
    <row r="282" s="1" customFormat="1" spans="1:8">
      <c r="A282" s="16"/>
      <c r="B282" s="55" t="s">
        <v>16</v>
      </c>
      <c r="C282" s="22"/>
      <c r="D282" s="23"/>
      <c r="E282" s="15">
        <v>55</v>
      </c>
      <c r="F282" s="20" t="s">
        <v>11</v>
      </c>
      <c r="G282" s="15">
        <v>26</v>
      </c>
      <c r="H282" s="1" t="s">
        <v>38</v>
      </c>
    </row>
    <row r="283" s="1" customFormat="1" spans="1:8">
      <c r="A283" s="16"/>
      <c r="B283" s="55" t="s">
        <v>16</v>
      </c>
      <c r="C283" s="22"/>
      <c r="D283" s="23"/>
      <c r="E283" s="15">
        <v>65</v>
      </c>
      <c r="F283" s="20" t="s">
        <v>11</v>
      </c>
      <c r="G283" s="15"/>
      <c r="H283" s="1" t="s">
        <v>38</v>
      </c>
    </row>
    <row r="284" s="1" customFormat="1" spans="1:8">
      <c r="A284" s="16"/>
      <c r="B284" s="55" t="s">
        <v>16</v>
      </c>
      <c r="C284" s="22"/>
      <c r="D284" s="23"/>
      <c r="E284" s="15">
        <v>65</v>
      </c>
      <c r="F284" s="20" t="s">
        <v>13</v>
      </c>
      <c r="G284" s="15">
        <v>7</v>
      </c>
      <c r="H284" s="1" t="s">
        <v>38</v>
      </c>
    </row>
    <row r="285" s="1" customFormat="1" spans="1:8">
      <c r="A285" s="16"/>
      <c r="B285" s="55" t="s">
        <v>18</v>
      </c>
      <c r="C285" s="22"/>
      <c r="D285" s="23"/>
      <c r="E285" s="15">
        <v>65</v>
      </c>
      <c r="F285" s="20" t="s">
        <v>11</v>
      </c>
      <c r="G285" s="15">
        <v>4</v>
      </c>
      <c r="H285" s="1" t="s">
        <v>19</v>
      </c>
    </row>
    <row r="286" s="1" customFormat="1" spans="1:8">
      <c r="A286" s="16"/>
      <c r="B286" s="55" t="s">
        <v>18</v>
      </c>
      <c r="C286" s="22"/>
      <c r="D286" s="23"/>
      <c r="E286" s="15">
        <v>65</v>
      </c>
      <c r="F286" s="20" t="s">
        <v>13</v>
      </c>
      <c r="G286" s="15">
        <v>13</v>
      </c>
      <c r="H286" s="1" t="s">
        <v>19</v>
      </c>
    </row>
    <row r="287" s="1" customFormat="1" spans="1:8">
      <c r="A287" s="16"/>
      <c r="B287" s="55" t="s">
        <v>18</v>
      </c>
      <c r="C287" s="22"/>
      <c r="D287" s="23"/>
      <c r="E287" s="15">
        <v>70</v>
      </c>
      <c r="F287" s="20" t="s">
        <v>13</v>
      </c>
      <c r="G287" s="15">
        <v>37</v>
      </c>
      <c r="H287" s="1" t="s">
        <v>19</v>
      </c>
    </row>
    <row r="288" s="1" customFormat="1" ht="15" customHeight="1" spans="1:8">
      <c r="A288" s="16"/>
      <c r="B288" s="55" t="s">
        <v>18</v>
      </c>
      <c r="C288" s="22"/>
      <c r="D288" s="23"/>
      <c r="E288" s="15">
        <v>70</v>
      </c>
      <c r="F288" s="20" t="s">
        <v>11</v>
      </c>
      <c r="G288" s="15">
        <v>13</v>
      </c>
      <c r="H288" s="1" t="s">
        <v>19</v>
      </c>
    </row>
    <row r="289" s="1" customFormat="1" spans="1:8">
      <c r="A289" s="16"/>
      <c r="B289" s="55" t="s">
        <v>18</v>
      </c>
      <c r="C289" s="22"/>
      <c r="D289" s="23"/>
      <c r="E289" s="15">
        <v>77</v>
      </c>
      <c r="F289" s="20" t="s">
        <v>13</v>
      </c>
      <c r="G289" s="15"/>
      <c r="H289" s="1" t="s">
        <v>41</v>
      </c>
    </row>
    <row r="290" s="1" customFormat="1" spans="1:8">
      <c r="A290" s="16"/>
      <c r="B290" s="55" t="s">
        <v>18</v>
      </c>
      <c r="C290" s="22"/>
      <c r="D290" s="23"/>
      <c r="E290" s="15">
        <v>77</v>
      </c>
      <c r="F290" s="20" t="s">
        <v>11</v>
      </c>
      <c r="G290" s="15"/>
      <c r="H290" s="1" t="s">
        <v>41</v>
      </c>
    </row>
    <row r="291" s="1" customFormat="1" spans="1:8">
      <c r="A291" s="16"/>
      <c r="B291" s="55" t="s">
        <v>18</v>
      </c>
      <c r="C291" s="22"/>
      <c r="D291" s="23"/>
      <c r="E291" s="21">
        <v>87</v>
      </c>
      <c r="F291" s="20" t="s">
        <v>13</v>
      </c>
      <c r="G291" s="15">
        <v>29</v>
      </c>
      <c r="H291" s="1" t="s">
        <v>41</v>
      </c>
    </row>
    <row r="292" s="1" customFormat="1" spans="1:8">
      <c r="A292" s="16"/>
      <c r="B292" s="55" t="s">
        <v>18</v>
      </c>
      <c r="C292" s="22"/>
      <c r="D292" s="23"/>
      <c r="E292" s="21">
        <v>87</v>
      </c>
      <c r="F292" s="20" t="s">
        <v>11</v>
      </c>
      <c r="G292" s="15">
        <v>32</v>
      </c>
      <c r="H292" s="1" t="s">
        <v>41</v>
      </c>
    </row>
    <row r="293" s="1" customFormat="1" spans="1:8">
      <c r="A293" s="16"/>
      <c r="B293" s="55" t="s">
        <v>18</v>
      </c>
      <c r="C293" s="22"/>
      <c r="D293" s="23"/>
      <c r="E293" s="21">
        <v>95</v>
      </c>
      <c r="F293" s="20" t="s">
        <v>11</v>
      </c>
      <c r="G293" s="15">
        <v>10</v>
      </c>
      <c r="H293" s="1" t="s">
        <v>41</v>
      </c>
    </row>
    <row r="294" s="1" customFormat="1" spans="1:8">
      <c r="A294" s="16"/>
      <c r="B294" s="55" t="s">
        <v>18</v>
      </c>
      <c r="C294" s="22"/>
      <c r="D294" s="23"/>
      <c r="E294" s="21">
        <v>95</v>
      </c>
      <c r="F294" s="20" t="s">
        <v>13</v>
      </c>
      <c r="G294" s="15">
        <v>13</v>
      </c>
      <c r="H294" s="1" t="s">
        <v>41</v>
      </c>
    </row>
    <row r="295" s="1" customFormat="1" spans="1:8">
      <c r="A295" s="16"/>
      <c r="B295" s="55" t="s">
        <v>18</v>
      </c>
      <c r="C295" s="22"/>
      <c r="D295" s="23"/>
      <c r="E295" s="21">
        <v>102</v>
      </c>
      <c r="F295" s="20" t="s">
        <v>13</v>
      </c>
      <c r="G295" s="15">
        <v>23</v>
      </c>
      <c r="H295" s="1" t="s">
        <v>41</v>
      </c>
    </row>
    <row r="296" s="1" customFormat="1" spans="1:8">
      <c r="A296" s="16"/>
      <c r="B296" s="55" t="s">
        <v>18</v>
      </c>
      <c r="C296" s="22"/>
      <c r="D296" s="24"/>
      <c r="E296" s="21">
        <v>102</v>
      </c>
      <c r="F296" s="20" t="s">
        <v>11</v>
      </c>
      <c r="G296" s="15">
        <v>8</v>
      </c>
      <c r="H296" s="1" t="s">
        <v>41</v>
      </c>
    </row>
    <row r="297" s="1" customFormat="1" spans="1:8">
      <c r="A297" s="16"/>
      <c r="B297" s="55" t="s">
        <v>9</v>
      </c>
      <c r="C297" s="22"/>
      <c r="D297" s="23" t="s">
        <v>10</v>
      </c>
      <c r="E297" s="21">
        <v>20</v>
      </c>
      <c r="F297" s="20" t="s">
        <v>13</v>
      </c>
      <c r="G297" s="15">
        <v>23</v>
      </c>
      <c r="H297" s="1" t="s">
        <v>12</v>
      </c>
    </row>
    <row r="298" s="1" customFormat="1" spans="1:8">
      <c r="A298" s="16"/>
      <c r="B298" s="55" t="s">
        <v>9</v>
      </c>
      <c r="C298" s="22"/>
      <c r="D298" s="23"/>
      <c r="E298" s="21">
        <v>20</v>
      </c>
      <c r="F298" s="20" t="s">
        <v>11</v>
      </c>
      <c r="G298" s="15">
        <v>8</v>
      </c>
      <c r="H298" s="1" t="s">
        <v>12</v>
      </c>
    </row>
    <row r="299" s="1" customFormat="1" spans="1:8">
      <c r="A299" s="16"/>
      <c r="B299" s="55" t="s">
        <v>9</v>
      </c>
      <c r="C299" s="22"/>
      <c r="D299" s="23"/>
      <c r="E299" s="21">
        <v>30</v>
      </c>
      <c r="F299" s="20" t="s">
        <v>13</v>
      </c>
      <c r="G299" s="15">
        <v>9</v>
      </c>
      <c r="H299" s="1" t="s">
        <v>12</v>
      </c>
    </row>
    <row r="300" s="1" customFormat="1" spans="1:8">
      <c r="A300" s="16"/>
      <c r="B300" s="55" t="s">
        <v>9</v>
      </c>
      <c r="C300" s="22"/>
      <c r="D300" s="23"/>
      <c r="E300" s="21">
        <v>30</v>
      </c>
      <c r="F300" s="20" t="s">
        <v>11</v>
      </c>
      <c r="G300" s="15">
        <v>4</v>
      </c>
      <c r="H300" s="1" t="s">
        <v>12</v>
      </c>
    </row>
    <row r="301" s="1" customFormat="1" spans="1:8">
      <c r="A301" s="16"/>
      <c r="B301" s="55" t="s">
        <v>14</v>
      </c>
      <c r="C301" s="22"/>
      <c r="D301" s="23"/>
      <c r="E301" s="21">
        <v>40</v>
      </c>
      <c r="F301" s="20" t="s">
        <v>13</v>
      </c>
      <c r="G301" s="15"/>
      <c r="H301" s="1" t="s">
        <v>59</v>
      </c>
    </row>
    <row r="302" s="1" customFormat="1" spans="1:8">
      <c r="A302" s="16"/>
      <c r="B302" s="55" t="s">
        <v>14</v>
      </c>
      <c r="C302" s="22"/>
      <c r="D302" s="23"/>
      <c r="E302" s="21">
        <v>40</v>
      </c>
      <c r="F302" s="20" t="s">
        <v>11</v>
      </c>
      <c r="G302" s="15"/>
      <c r="H302" s="1" t="s">
        <v>59</v>
      </c>
    </row>
    <row r="303" s="1" customFormat="1" spans="1:8">
      <c r="A303" s="16"/>
      <c r="B303" s="55" t="s">
        <v>14</v>
      </c>
      <c r="C303" s="22"/>
      <c r="D303" s="23"/>
      <c r="E303" s="21">
        <v>50</v>
      </c>
      <c r="F303" s="20" t="s">
        <v>13</v>
      </c>
      <c r="G303" s="15">
        <v>4</v>
      </c>
      <c r="H303" s="1" t="s">
        <v>59</v>
      </c>
    </row>
    <row r="304" s="1" customFormat="1" spans="1:8">
      <c r="A304" s="16"/>
      <c r="B304" s="55" t="s">
        <v>14</v>
      </c>
      <c r="C304" s="22"/>
      <c r="D304" s="23"/>
      <c r="E304" s="21">
        <v>50</v>
      </c>
      <c r="F304" s="20" t="s">
        <v>11</v>
      </c>
      <c r="G304" s="15">
        <v>7</v>
      </c>
      <c r="H304" s="1" t="s">
        <v>59</v>
      </c>
    </row>
    <row r="305" s="1" customFormat="1" spans="1:8">
      <c r="A305" s="16"/>
      <c r="B305" s="55" t="s">
        <v>16</v>
      </c>
      <c r="C305" s="22"/>
      <c r="D305" s="23"/>
      <c r="E305" s="21">
        <v>55</v>
      </c>
      <c r="F305" s="20" t="s">
        <v>11</v>
      </c>
      <c r="G305" s="15">
        <v>30</v>
      </c>
      <c r="H305" s="1" t="s">
        <v>38</v>
      </c>
    </row>
    <row r="306" s="1" customFormat="1" spans="1:8">
      <c r="A306" s="16"/>
      <c r="B306" s="55" t="s">
        <v>16</v>
      </c>
      <c r="C306" s="22"/>
      <c r="D306" s="23"/>
      <c r="E306" s="21">
        <v>55</v>
      </c>
      <c r="F306" s="20" t="s">
        <v>13</v>
      </c>
      <c r="G306" s="15">
        <v>34</v>
      </c>
      <c r="H306" s="1" t="s">
        <v>38</v>
      </c>
    </row>
    <row r="307" s="1" customFormat="1" spans="1:8">
      <c r="A307" s="16"/>
      <c r="B307" s="55" t="s">
        <v>16</v>
      </c>
      <c r="C307" s="22"/>
      <c r="D307" s="23"/>
      <c r="E307" s="21">
        <v>65</v>
      </c>
      <c r="F307" s="20" t="s">
        <v>13</v>
      </c>
      <c r="G307" s="15">
        <v>18</v>
      </c>
      <c r="H307" s="1" t="s">
        <v>38</v>
      </c>
    </row>
    <row r="308" s="1" customFormat="1" spans="1:8">
      <c r="A308" s="16"/>
      <c r="B308" s="55" t="s">
        <v>16</v>
      </c>
      <c r="C308" s="22"/>
      <c r="D308" s="23"/>
      <c r="E308" s="21">
        <v>65</v>
      </c>
      <c r="F308" s="20" t="s">
        <v>11</v>
      </c>
      <c r="G308" s="15"/>
      <c r="H308" s="1" t="s">
        <v>38</v>
      </c>
    </row>
    <row r="309" s="1" customFormat="1" spans="1:8">
      <c r="A309" s="16"/>
      <c r="B309" s="55" t="s">
        <v>18</v>
      </c>
      <c r="C309" s="22"/>
      <c r="D309" s="23"/>
      <c r="E309" s="21">
        <v>65</v>
      </c>
      <c r="F309" s="20" t="s">
        <v>11</v>
      </c>
      <c r="G309" s="15"/>
      <c r="H309" s="1" t="s">
        <v>19</v>
      </c>
    </row>
    <row r="310" s="1" customFormat="1" spans="1:8">
      <c r="A310" s="16"/>
      <c r="B310" s="55" t="s">
        <v>18</v>
      </c>
      <c r="C310" s="22"/>
      <c r="D310" s="23"/>
      <c r="E310" s="21">
        <v>65</v>
      </c>
      <c r="F310" s="20" t="s">
        <v>13</v>
      </c>
      <c r="G310" s="15">
        <v>12</v>
      </c>
      <c r="H310" s="1" t="s">
        <v>19</v>
      </c>
    </row>
    <row r="311" s="1" customFormat="1" spans="1:8">
      <c r="A311" s="16"/>
      <c r="B311" s="55" t="s">
        <v>18</v>
      </c>
      <c r="C311" s="22"/>
      <c r="D311" s="23"/>
      <c r="E311" s="21">
        <v>70</v>
      </c>
      <c r="F311" s="20" t="s">
        <v>11</v>
      </c>
      <c r="G311" s="15">
        <v>5</v>
      </c>
      <c r="H311" s="1" t="s">
        <v>19</v>
      </c>
    </row>
    <row r="312" s="1" customFormat="1" spans="1:8">
      <c r="A312" s="16"/>
      <c r="B312" s="55" t="s">
        <v>18</v>
      </c>
      <c r="C312" s="22"/>
      <c r="D312" s="23"/>
      <c r="E312" s="21">
        <v>70</v>
      </c>
      <c r="F312" s="20" t="s">
        <v>13</v>
      </c>
      <c r="G312" s="15">
        <v>39</v>
      </c>
      <c r="H312" s="1" t="s">
        <v>19</v>
      </c>
    </row>
    <row r="313" s="1" customFormat="1" spans="1:8">
      <c r="A313" s="16"/>
      <c r="B313" s="55" t="s">
        <v>18</v>
      </c>
      <c r="C313" s="22"/>
      <c r="D313" s="23"/>
      <c r="E313" s="21">
        <v>77</v>
      </c>
      <c r="F313" s="20" t="s">
        <v>13</v>
      </c>
      <c r="G313" s="15"/>
      <c r="H313" s="1" t="s">
        <v>41</v>
      </c>
    </row>
    <row r="314" s="1" customFormat="1" spans="1:8">
      <c r="A314" s="16"/>
      <c r="B314" s="55" t="s">
        <v>18</v>
      </c>
      <c r="C314" s="22"/>
      <c r="D314" s="23"/>
      <c r="E314" s="21">
        <v>77</v>
      </c>
      <c r="F314" s="20" t="s">
        <v>11</v>
      </c>
      <c r="G314" s="15"/>
      <c r="H314" s="1" t="s">
        <v>41</v>
      </c>
    </row>
    <row r="315" s="1" customFormat="1" spans="1:8">
      <c r="A315" s="16"/>
      <c r="B315" s="55" t="s">
        <v>18</v>
      </c>
      <c r="C315" s="22"/>
      <c r="D315" s="23"/>
      <c r="E315" s="21">
        <v>87</v>
      </c>
      <c r="F315" s="20" t="s">
        <v>11</v>
      </c>
      <c r="G315" s="15">
        <v>4</v>
      </c>
      <c r="H315" s="1" t="s">
        <v>39</v>
      </c>
    </row>
    <row r="316" s="1" customFormat="1" spans="1:8">
      <c r="A316" s="16"/>
      <c r="B316" s="55" t="s">
        <v>18</v>
      </c>
      <c r="C316" s="22"/>
      <c r="D316" s="23"/>
      <c r="E316" s="21">
        <v>87</v>
      </c>
      <c r="F316" s="20" t="s">
        <v>13</v>
      </c>
      <c r="G316" s="15">
        <v>21</v>
      </c>
      <c r="H316" s="1" t="s">
        <v>41</v>
      </c>
    </row>
    <row r="317" s="1" customFormat="1" spans="1:8">
      <c r="A317" s="16"/>
      <c r="B317" s="55" t="s">
        <v>18</v>
      </c>
      <c r="C317" s="22"/>
      <c r="D317" s="23"/>
      <c r="E317" s="21">
        <v>95</v>
      </c>
      <c r="F317" s="20" t="s">
        <v>11</v>
      </c>
      <c r="G317" s="15">
        <v>8</v>
      </c>
      <c r="H317" s="1" t="s">
        <v>41</v>
      </c>
    </row>
    <row r="318" s="1" customFormat="1" spans="1:8">
      <c r="A318" s="16"/>
      <c r="B318" s="55" t="s">
        <v>18</v>
      </c>
      <c r="C318" s="22"/>
      <c r="D318" s="23"/>
      <c r="E318" s="21">
        <v>95</v>
      </c>
      <c r="F318" s="20" t="s">
        <v>13</v>
      </c>
      <c r="G318" s="15">
        <v>11</v>
      </c>
      <c r="H318" s="1" t="s">
        <v>41</v>
      </c>
    </row>
    <row r="319" s="1" customFormat="1" spans="1:8">
      <c r="A319" s="16"/>
      <c r="B319" s="55" t="s">
        <v>18</v>
      </c>
      <c r="C319" s="22"/>
      <c r="D319" s="23"/>
      <c r="E319" s="21">
        <v>102</v>
      </c>
      <c r="F319" s="20" t="s">
        <v>11</v>
      </c>
      <c r="G319" s="15">
        <v>5</v>
      </c>
      <c r="H319" s="1" t="s">
        <v>41</v>
      </c>
    </row>
    <row r="320" s="1" customFormat="1" spans="1:8">
      <c r="A320" s="31"/>
      <c r="B320" s="55" t="s">
        <v>18</v>
      </c>
      <c r="C320" s="28"/>
      <c r="D320" s="24"/>
      <c r="E320" s="21">
        <v>102</v>
      </c>
      <c r="F320" s="20" t="s">
        <v>13</v>
      </c>
      <c r="G320" s="15">
        <v>13</v>
      </c>
      <c r="H320" s="1" t="s">
        <v>41</v>
      </c>
    </row>
    <row r="321" s="1" customFormat="1" ht="18" spans="1:7">
      <c r="A321" s="31"/>
      <c r="B321" s="21"/>
      <c r="C321" s="28"/>
      <c r="D321" s="24"/>
      <c r="E321" s="21"/>
      <c r="F321" s="20"/>
      <c r="G321" s="15"/>
    </row>
    <row r="322" s="1" customFormat="1" spans="1:8">
      <c r="A322" s="16" t="s">
        <v>60</v>
      </c>
      <c r="B322" s="21" t="s">
        <v>18</v>
      </c>
      <c r="C322" s="22" t="str">
        <f>_xlfn.DISPIMG("ID_1F49F2AF0B3746B6BE4BA817E57A7572",1)</f>
        <v>=DISPIMG("ID_1F49F2AF0B3746B6BE4BA817E57A7572",1)</v>
      </c>
      <c r="D322" s="30" t="s">
        <v>10</v>
      </c>
      <c r="E322" s="20">
        <v>77</v>
      </c>
      <c r="F322" s="20" t="s">
        <v>11</v>
      </c>
      <c r="G322" s="15"/>
      <c r="H322" s="1" t="s">
        <v>41</v>
      </c>
    </row>
    <row r="323" s="1" customFormat="1" spans="1:8">
      <c r="A323" s="16"/>
      <c r="B323" s="21" t="s">
        <v>18</v>
      </c>
      <c r="C323" s="22"/>
      <c r="D323" s="56"/>
      <c r="E323" s="20">
        <v>77</v>
      </c>
      <c r="F323" s="20" t="s">
        <v>13</v>
      </c>
      <c r="G323" s="15">
        <v>4</v>
      </c>
      <c r="H323" s="1" t="s">
        <v>41</v>
      </c>
    </row>
    <row r="324" s="1" customFormat="1" spans="1:8">
      <c r="A324" s="16"/>
      <c r="B324" s="21" t="s">
        <v>18</v>
      </c>
      <c r="C324" s="22"/>
      <c r="D324" s="56"/>
      <c r="E324" s="20">
        <v>87</v>
      </c>
      <c r="F324" s="20" t="s">
        <v>13</v>
      </c>
      <c r="G324" s="15">
        <v>26</v>
      </c>
      <c r="H324" s="1" t="s">
        <v>41</v>
      </c>
    </row>
    <row r="325" s="1" customFormat="1" spans="1:8">
      <c r="A325" s="16"/>
      <c r="B325" s="21" t="s">
        <v>18</v>
      </c>
      <c r="C325" s="22"/>
      <c r="D325" s="17"/>
      <c r="E325" s="20">
        <v>87</v>
      </c>
      <c r="F325" s="20" t="s">
        <v>11</v>
      </c>
      <c r="G325" s="15">
        <v>1</v>
      </c>
      <c r="H325" s="1" t="s">
        <v>41</v>
      </c>
    </row>
    <row r="326" s="1" customFormat="1" spans="1:8">
      <c r="A326" s="16"/>
      <c r="B326" s="21" t="s">
        <v>18</v>
      </c>
      <c r="C326" s="22"/>
      <c r="D326" s="23" t="s">
        <v>20</v>
      </c>
      <c r="E326" s="21">
        <v>77</v>
      </c>
      <c r="F326" s="20" t="s">
        <v>13</v>
      </c>
      <c r="G326" s="15"/>
      <c r="H326" s="1" t="s">
        <v>41</v>
      </c>
    </row>
    <row r="327" s="1" customFormat="1" spans="1:8">
      <c r="A327" s="16"/>
      <c r="B327" s="21" t="s">
        <v>18</v>
      </c>
      <c r="C327" s="22"/>
      <c r="D327" s="23"/>
      <c r="E327" s="21">
        <v>87</v>
      </c>
      <c r="F327" s="20" t="s">
        <v>13</v>
      </c>
      <c r="G327" s="15">
        <v>12</v>
      </c>
      <c r="H327" s="1" t="s">
        <v>41</v>
      </c>
    </row>
    <row r="328" s="1" customFormat="1" spans="1:8">
      <c r="A328" s="31"/>
      <c r="B328" s="21" t="s">
        <v>18</v>
      </c>
      <c r="C328" s="28"/>
      <c r="D328" s="24"/>
      <c r="E328" s="21">
        <v>87</v>
      </c>
      <c r="F328" s="20" t="s">
        <v>11</v>
      </c>
      <c r="G328" s="15">
        <v>3</v>
      </c>
      <c r="H328" s="1" t="s">
        <v>41</v>
      </c>
    </row>
    <row r="329" s="1" customFormat="1" spans="1:8">
      <c r="A329" s="16" t="s">
        <v>61</v>
      </c>
      <c r="B329" s="21" t="s">
        <v>16</v>
      </c>
      <c r="C329" s="22" t="str">
        <f>_xlfn.DISPIMG("ID_6DB842DF7D334A00B43A015949C74552",1)</f>
        <v>=DISPIMG("ID_6DB842DF7D334A00B43A015949C74552",1)</v>
      </c>
      <c r="D329" s="56" t="s">
        <v>20</v>
      </c>
      <c r="E329" s="15">
        <v>55</v>
      </c>
      <c r="F329" s="20" t="s">
        <v>11</v>
      </c>
      <c r="G329" s="15">
        <v>16</v>
      </c>
      <c r="H329" s="1" t="s">
        <v>49</v>
      </c>
    </row>
    <row r="330" s="1" customFormat="1" spans="1:8">
      <c r="A330" s="16"/>
      <c r="B330" s="21" t="s">
        <v>16</v>
      </c>
      <c r="C330" s="22"/>
      <c r="D330" s="56"/>
      <c r="E330" s="15">
        <v>55</v>
      </c>
      <c r="F330" s="20" t="s">
        <v>13</v>
      </c>
      <c r="G330" s="15">
        <v>7</v>
      </c>
      <c r="H330" s="1" t="s">
        <v>49</v>
      </c>
    </row>
    <row r="331" s="1" customFormat="1" spans="1:8">
      <c r="A331" s="16"/>
      <c r="B331" s="21" t="s">
        <v>18</v>
      </c>
      <c r="C331" s="22"/>
      <c r="D331" s="56"/>
      <c r="E331" s="15">
        <v>65</v>
      </c>
      <c r="F331" s="20" t="s">
        <v>11</v>
      </c>
      <c r="G331" s="15">
        <v>27</v>
      </c>
      <c r="H331" s="1" t="s">
        <v>19</v>
      </c>
    </row>
    <row r="332" s="1" customFormat="1" spans="1:8">
      <c r="A332" s="16"/>
      <c r="B332" s="21" t="s">
        <v>18</v>
      </c>
      <c r="C332" s="22"/>
      <c r="D332" s="56"/>
      <c r="E332" s="15">
        <v>65</v>
      </c>
      <c r="F332" s="20" t="s">
        <v>13</v>
      </c>
      <c r="G332" s="15">
        <v>8</v>
      </c>
      <c r="H332" s="1" t="s">
        <v>19</v>
      </c>
    </row>
    <row r="333" s="1" customFormat="1" spans="1:8">
      <c r="A333" s="16"/>
      <c r="B333" s="21" t="s">
        <v>18</v>
      </c>
      <c r="C333" s="22"/>
      <c r="D333" s="56"/>
      <c r="E333" s="15">
        <v>70</v>
      </c>
      <c r="F333" s="20" t="s">
        <v>11</v>
      </c>
      <c r="G333" s="15">
        <v>19</v>
      </c>
      <c r="H333" s="1" t="s">
        <v>19</v>
      </c>
    </row>
    <row r="334" s="1" customFormat="1" spans="1:8">
      <c r="A334" s="16"/>
      <c r="B334" s="21" t="s">
        <v>18</v>
      </c>
      <c r="C334" s="22"/>
      <c r="D334" s="56"/>
      <c r="E334" s="15">
        <v>70</v>
      </c>
      <c r="F334" s="20" t="s">
        <v>13</v>
      </c>
      <c r="G334" s="15">
        <v>8</v>
      </c>
      <c r="H334" s="1" t="s">
        <v>19</v>
      </c>
    </row>
    <row r="335" s="1" customFormat="1" spans="1:8">
      <c r="A335" s="16"/>
      <c r="B335" s="21" t="s">
        <v>18</v>
      </c>
      <c r="C335" s="22"/>
      <c r="D335" s="56"/>
      <c r="E335" s="15">
        <v>77</v>
      </c>
      <c r="F335" s="20" t="s">
        <v>13</v>
      </c>
      <c r="G335" s="15">
        <v>1</v>
      </c>
      <c r="H335" s="1" t="s">
        <v>41</v>
      </c>
    </row>
    <row r="336" s="1" customFormat="1" spans="1:8">
      <c r="A336" s="16"/>
      <c r="B336" s="21" t="s">
        <v>18</v>
      </c>
      <c r="C336" s="22"/>
      <c r="D336" s="56"/>
      <c r="E336" s="21">
        <v>77</v>
      </c>
      <c r="F336" s="20" t="s">
        <v>11</v>
      </c>
      <c r="G336" s="15">
        <v>5</v>
      </c>
      <c r="H336" s="1" t="s">
        <v>41</v>
      </c>
    </row>
    <row r="337" s="1" customFormat="1" spans="1:8">
      <c r="A337" s="16"/>
      <c r="B337" s="21" t="s">
        <v>18</v>
      </c>
      <c r="C337" s="22"/>
      <c r="D337" s="56"/>
      <c r="E337" s="21">
        <v>87</v>
      </c>
      <c r="F337" s="20" t="s">
        <v>13</v>
      </c>
      <c r="G337" s="15">
        <v>29</v>
      </c>
      <c r="H337" s="1" t="s">
        <v>41</v>
      </c>
    </row>
    <row r="338" s="1" customFormat="1" spans="1:8">
      <c r="A338" s="16"/>
      <c r="B338" s="21" t="s">
        <v>18</v>
      </c>
      <c r="C338" s="22"/>
      <c r="D338" s="56"/>
      <c r="E338" s="21">
        <v>87</v>
      </c>
      <c r="F338" s="20" t="s">
        <v>11</v>
      </c>
      <c r="G338" s="15">
        <v>9</v>
      </c>
      <c r="H338" s="1" t="s">
        <v>41</v>
      </c>
    </row>
    <row r="339" s="1" customFormat="1" spans="1:8">
      <c r="A339" s="16"/>
      <c r="B339" s="21" t="s">
        <v>18</v>
      </c>
      <c r="C339" s="22"/>
      <c r="D339" s="56"/>
      <c r="E339" s="21">
        <v>95</v>
      </c>
      <c r="F339" s="20" t="s">
        <v>11</v>
      </c>
      <c r="G339" s="15">
        <v>1</v>
      </c>
      <c r="H339" s="1" t="s">
        <v>39</v>
      </c>
    </row>
    <row r="340" s="1" customFormat="1" spans="1:8">
      <c r="A340" s="16"/>
      <c r="B340" s="21" t="s">
        <v>16</v>
      </c>
      <c r="C340" s="22"/>
      <c r="D340" s="19" t="s">
        <v>10</v>
      </c>
      <c r="E340" s="21">
        <v>55</v>
      </c>
      <c r="F340" s="20" t="s">
        <v>13</v>
      </c>
      <c r="G340" s="15"/>
      <c r="H340" s="1" t="s">
        <v>38</v>
      </c>
    </row>
    <row r="341" s="1" customFormat="1" spans="1:8">
      <c r="A341" s="16"/>
      <c r="B341" s="21" t="s">
        <v>16</v>
      </c>
      <c r="C341" s="22"/>
      <c r="D341" s="23"/>
      <c r="E341" s="21">
        <v>55</v>
      </c>
      <c r="F341" s="20" t="s">
        <v>11</v>
      </c>
      <c r="G341" s="15">
        <v>24</v>
      </c>
      <c r="H341" s="1" t="s">
        <v>38</v>
      </c>
    </row>
    <row r="342" s="1" customFormat="1" spans="1:8">
      <c r="A342" s="16"/>
      <c r="B342" s="21" t="s">
        <v>18</v>
      </c>
      <c r="C342" s="22"/>
      <c r="D342" s="23"/>
      <c r="E342" s="21">
        <v>65</v>
      </c>
      <c r="F342" s="20" t="s">
        <v>11</v>
      </c>
      <c r="G342" s="15">
        <v>24</v>
      </c>
      <c r="H342" s="1" t="s">
        <v>62</v>
      </c>
    </row>
    <row r="343" s="1" customFormat="1" spans="1:8">
      <c r="A343" s="16"/>
      <c r="B343" s="21" t="s">
        <v>18</v>
      </c>
      <c r="C343" s="22"/>
      <c r="D343" s="23"/>
      <c r="E343" s="21">
        <v>65</v>
      </c>
      <c r="F343" s="20" t="s">
        <v>13</v>
      </c>
      <c r="G343" s="15">
        <v>13</v>
      </c>
      <c r="H343" s="1" t="s">
        <v>62</v>
      </c>
    </row>
    <row r="344" s="1" customFormat="1" spans="1:8">
      <c r="A344" s="16"/>
      <c r="B344" s="21" t="s">
        <v>18</v>
      </c>
      <c r="C344" s="22"/>
      <c r="D344" s="23"/>
      <c r="E344" s="21">
        <v>70</v>
      </c>
      <c r="F344" s="20" t="s">
        <v>13</v>
      </c>
      <c r="G344" s="15">
        <v>2</v>
      </c>
      <c r="H344" s="1" t="s">
        <v>62</v>
      </c>
    </row>
    <row r="345" s="1" customFormat="1" spans="1:8">
      <c r="A345" s="16"/>
      <c r="B345" s="21" t="s">
        <v>18</v>
      </c>
      <c r="C345" s="22"/>
      <c r="D345" s="23"/>
      <c r="E345" s="21">
        <v>70</v>
      </c>
      <c r="F345" s="20" t="s">
        <v>11</v>
      </c>
      <c r="G345" s="15">
        <v>3</v>
      </c>
      <c r="H345" s="1" t="s">
        <v>19</v>
      </c>
    </row>
    <row r="346" s="1" customFormat="1" spans="1:8">
      <c r="A346" s="16"/>
      <c r="B346" s="21" t="s">
        <v>18</v>
      </c>
      <c r="C346" s="22"/>
      <c r="D346" s="23"/>
      <c r="E346" s="21">
        <v>77</v>
      </c>
      <c r="F346" s="20" t="s">
        <v>13</v>
      </c>
      <c r="G346" s="15"/>
      <c r="H346" s="1" t="s">
        <v>41</v>
      </c>
    </row>
    <row r="347" s="1" customFormat="1" spans="1:8">
      <c r="A347" s="16"/>
      <c r="B347" s="21" t="s">
        <v>18</v>
      </c>
      <c r="C347" s="22"/>
      <c r="D347" s="23"/>
      <c r="E347" s="21">
        <v>87</v>
      </c>
      <c r="F347" s="20" t="s">
        <v>13</v>
      </c>
      <c r="G347" s="15">
        <v>20</v>
      </c>
      <c r="H347" s="1" t="s">
        <v>41</v>
      </c>
    </row>
    <row r="348" s="1" customFormat="1" spans="1:8">
      <c r="A348" s="16"/>
      <c r="B348" s="21" t="s">
        <v>18</v>
      </c>
      <c r="C348" s="22"/>
      <c r="D348" s="23"/>
      <c r="E348" s="21">
        <v>87</v>
      </c>
      <c r="F348" s="20" t="s">
        <v>11</v>
      </c>
      <c r="G348" s="15">
        <v>35</v>
      </c>
      <c r="H348" s="1" t="s">
        <v>41</v>
      </c>
    </row>
    <row r="349" s="1" customFormat="1" spans="1:8">
      <c r="A349" s="31"/>
      <c r="B349" s="21" t="s">
        <v>18</v>
      </c>
      <c r="C349" s="28"/>
      <c r="D349" s="24"/>
      <c r="E349" s="21">
        <v>95</v>
      </c>
      <c r="F349" s="20" t="s">
        <v>13</v>
      </c>
      <c r="G349" s="15">
        <v>1</v>
      </c>
      <c r="H349" s="1" t="s">
        <v>39</v>
      </c>
    </row>
    <row r="350" s="1" customFormat="1" ht="18" spans="1:7">
      <c r="A350" s="57"/>
      <c r="B350" s="55"/>
      <c r="C350" s="22"/>
      <c r="D350" s="23"/>
      <c r="E350" s="15"/>
      <c r="F350" s="20"/>
      <c r="G350" s="15"/>
    </row>
    <row r="351" s="1" customFormat="1" spans="1:8">
      <c r="A351" s="58" t="s">
        <v>55</v>
      </c>
      <c r="B351" s="55" t="s">
        <v>33</v>
      </c>
      <c r="C351" s="18" t="str">
        <f>_xlfn.DISPIMG("ID_9335CB35113E45F5BBE6E519174924F5",1)</f>
        <v>=DISPIMG("ID_9335CB35113E45F5BBE6E519174924F5",1)</v>
      </c>
      <c r="D351" s="19" t="s">
        <v>56</v>
      </c>
      <c r="E351" s="15">
        <v>55</v>
      </c>
      <c r="F351" s="20" t="s">
        <v>13</v>
      </c>
      <c r="G351" s="15">
        <v>20</v>
      </c>
      <c r="H351" s="1" t="s">
        <v>38</v>
      </c>
    </row>
    <row r="352" s="1" customFormat="1" spans="1:8">
      <c r="A352" s="57"/>
      <c r="B352" s="55" t="s">
        <v>33</v>
      </c>
      <c r="C352" s="22"/>
      <c r="D352" s="23"/>
      <c r="E352" s="15">
        <v>55</v>
      </c>
      <c r="F352" s="20" t="s">
        <v>11</v>
      </c>
      <c r="G352" s="15">
        <v>22</v>
      </c>
      <c r="H352" s="1" t="s">
        <v>38</v>
      </c>
    </row>
    <row r="353" s="1" customFormat="1" spans="1:8">
      <c r="A353" s="57"/>
      <c r="B353" s="55" t="s">
        <v>18</v>
      </c>
      <c r="C353" s="22"/>
      <c r="D353" s="23"/>
      <c r="E353" s="15">
        <v>65</v>
      </c>
      <c r="F353" s="20" t="s">
        <v>11</v>
      </c>
      <c r="G353" s="15"/>
      <c r="H353" s="1" t="s">
        <v>19</v>
      </c>
    </row>
    <row r="354" s="1" customFormat="1" spans="1:8">
      <c r="A354" s="57"/>
      <c r="B354" s="55" t="s">
        <v>18</v>
      </c>
      <c r="C354" s="22"/>
      <c r="D354" s="23"/>
      <c r="E354" s="15">
        <v>65</v>
      </c>
      <c r="F354" s="20" t="s">
        <v>13</v>
      </c>
      <c r="G354" s="15">
        <v>41</v>
      </c>
      <c r="H354" s="1" t="s">
        <v>19</v>
      </c>
    </row>
    <row r="355" s="1" customFormat="1" spans="1:8">
      <c r="A355" s="57"/>
      <c r="B355" s="55" t="s">
        <v>18</v>
      </c>
      <c r="C355" s="22"/>
      <c r="D355" s="23"/>
      <c r="E355" s="15">
        <v>70</v>
      </c>
      <c r="F355" s="20" t="s">
        <v>11</v>
      </c>
      <c r="G355" s="15"/>
      <c r="H355" s="1" t="s">
        <v>19</v>
      </c>
    </row>
    <row r="356" s="1" customFormat="1" spans="1:8">
      <c r="A356" s="57"/>
      <c r="B356" s="55" t="s">
        <v>18</v>
      </c>
      <c r="C356" s="22"/>
      <c r="D356" s="23"/>
      <c r="E356" s="15">
        <v>70</v>
      </c>
      <c r="F356" s="20" t="s">
        <v>13</v>
      </c>
      <c r="G356" s="15">
        <v>29</v>
      </c>
      <c r="H356" s="1" t="s">
        <v>19</v>
      </c>
    </row>
    <row r="357" s="1" customFormat="1" spans="1:8">
      <c r="A357" s="57"/>
      <c r="B357" s="55" t="s">
        <v>18</v>
      </c>
      <c r="C357" s="22"/>
      <c r="D357" s="23"/>
      <c r="E357" s="15">
        <v>70</v>
      </c>
      <c r="F357" s="20" t="s">
        <v>13</v>
      </c>
      <c r="G357" s="15">
        <v>5</v>
      </c>
      <c r="H357" s="1" t="s">
        <v>39</v>
      </c>
    </row>
    <row r="358" s="1" customFormat="1" spans="1:8">
      <c r="A358" s="57"/>
      <c r="B358" s="55" t="s">
        <v>18</v>
      </c>
      <c r="C358" s="22"/>
      <c r="D358" s="23"/>
      <c r="E358" s="15">
        <v>75</v>
      </c>
      <c r="F358" s="20" t="s">
        <v>13</v>
      </c>
      <c r="G358" s="15"/>
      <c r="H358" s="1" t="s">
        <v>41</v>
      </c>
    </row>
    <row r="359" s="1" customFormat="1" spans="1:8">
      <c r="A359" s="57"/>
      <c r="B359" s="55" t="s">
        <v>18</v>
      </c>
      <c r="C359" s="22"/>
      <c r="D359" s="23"/>
      <c r="E359" s="15">
        <v>75</v>
      </c>
      <c r="F359" s="20" t="s">
        <v>11</v>
      </c>
      <c r="G359" s="15"/>
      <c r="H359" s="1" t="s">
        <v>41</v>
      </c>
    </row>
    <row r="360" s="1" customFormat="1" spans="1:8">
      <c r="A360" s="57"/>
      <c r="B360" s="55" t="s">
        <v>18</v>
      </c>
      <c r="C360" s="22"/>
      <c r="D360" s="23"/>
      <c r="E360" s="15">
        <v>80</v>
      </c>
      <c r="F360" s="20" t="s">
        <v>13</v>
      </c>
      <c r="G360" s="15">
        <v>21</v>
      </c>
      <c r="H360" s="1" t="s">
        <v>41</v>
      </c>
    </row>
    <row r="361" s="1" customFormat="1" spans="1:8">
      <c r="A361" s="57"/>
      <c r="B361" s="55" t="s">
        <v>18</v>
      </c>
      <c r="C361" s="22"/>
      <c r="D361" s="23"/>
      <c r="E361" s="15">
        <v>80</v>
      </c>
      <c r="F361" s="20" t="s">
        <v>11</v>
      </c>
      <c r="G361" s="15">
        <v>19</v>
      </c>
      <c r="H361" s="1" t="s">
        <v>41</v>
      </c>
    </row>
    <row r="362" s="1" customFormat="1" spans="1:8">
      <c r="A362" s="57"/>
      <c r="B362" s="55" t="s">
        <v>18</v>
      </c>
      <c r="C362" s="22"/>
      <c r="D362" s="23"/>
      <c r="E362" s="15">
        <v>85</v>
      </c>
      <c r="F362" s="20" t="s">
        <v>13</v>
      </c>
      <c r="G362" s="15">
        <v>23</v>
      </c>
      <c r="H362" s="1" t="s">
        <v>41</v>
      </c>
    </row>
    <row r="363" s="1" customFormat="1" spans="1:8">
      <c r="A363" s="57"/>
      <c r="B363" s="55" t="s">
        <v>18</v>
      </c>
      <c r="C363" s="22"/>
      <c r="D363" s="23"/>
      <c r="E363" s="15">
        <v>85</v>
      </c>
      <c r="F363" s="20" t="s">
        <v>11</v>
      </c>
      <c r="G363" s="15"/>
      <c r="H363" s="1" t="s">
        <v>41</v>
      </c>
    </row>
    <row r="364" s="1" customFormat="1" spans="1:8">
      <c r="A364" s="57"/>
      <c r="B364" s="55" t="s">
        <v>18</v>
      </c>
      <c r="C364" s="22"/>
      <c r="D364" s="23"/>
      <c r="E364" s="15">
        <v>95</v>
      </c>
      <c r="F364" s="20" t="s">
        <v>13</v>
      </c>
      <c r="G364" s="15">
        <v>13</v>
      </c>
      <c r="H364" s="1" t="s">
        <v>41</v>
      </c>
    </row>
    <row r="365" s="1" customFormat="1" spans="1:8">
      <c r="A365" s="57"/>
      <c r="B365" s="55" t="s">
        <v>18</v>
      </c>
      <c r="C365" s="22"/>
      <c r="D365" s="23"/>
      <c r="E365" s="15">
        <v>95</v>
      </c>
      <c r="F365" s="20" t="s">
        <v>11</v>
      </c>
      <c r="G365" s="15">
        <v>2</v>
      </c>
      <c r="H365" s="1" t="s">
        <v>41</v>
      </c>
    </row>
    <row r="366" s="1" customFormat="1" spans="1:8">
      <c r="A366" s="57"/>
      <c r="B366" s="55" t="s">
        <v>18</v>
      </c>
      <c r="C366" s="22"/>
      <c r="D366" s="23"/>
      <c r="E366" s="15">
        <v>100</v>
      </c>
      <c r="F366" s="20" t="s">
        <v>11</v>
      </c>
      <c r="G366" s="15">
        <v>1</v>
      </c>
      <c r="H366" s="1" t="s">
        <v>41</v>
      </c>
    </row>
    <row r="367" s="1" customFormat="1" spans="1:8">
      <c r="A367" s="57"/>
      <c r="B367" s="55" t="s">
        <v>18</v>
      </c>
      <c r="C367" s="22"/>
      <c r="D367" s="24"/>
      <c r="E367" s="15">
        <v>100</v>
      </c>
      <c r="F367" s="20" t="s">
        <v>13</v>
      </c>
      <c r="G367" s="15">
        <v>6</v>
      </c>
      <c r="H367" s="1" t="s">
        <v>41</v>
      </c>
    </row>
    <row r="368" s="1" customFormat="1" spans="1:8">
      <c r="A368" s="57"/>
      <c r="B368" s="55" t="s">
        <v>33</v>
      </c>
      <c r="C368" s="22"/>
      <c r="D368" s="19" t="s">
        <v>57</v>
      </c>
      <c r="E368" s="15">
        <v>55</v>
      </c>
      <c r="F368" s="20" t="s">
        <v>13</v>
      </c>
      <c r="G368" s="15">
        <v>13</v>
      </c>
      <c r="H368" s="1" t="s">
        <v>49</v>
      </c>
    </row>
    <row r="369" s="1" customFormat="1" spans="1:8">
      <c r="A369" s="57"/>
      <c r="B369" s="55" t="s">
        <v>33</v>
      </c>
      <c r="C369" s="22"/>
      <c r="D369" s="23"/>
      <c r="E369" s="15">
        <v>55</v>
      </c>
      <c r="F369" s="20" t="s">
        <v>11</v>
      </c>
      <c r="G369" s="15">
        <v>7</v>
      </c>
      <c r="H369" s="1" t="s">
        <v>49</v>
      </c>
    </row>
    <row r="370" s="1" customFormat="1" spans="1:8">
      <c r="A370" s="57"/>
      <c r="B370" s="55" t="s">
        <v>18</v>
      </c>
      <c r="C370" s="22"/>
      <c r="D370" s="23"/>
      <c r="E370" s="15">
        <v>65</v>
      </c>
      <c r="F370" s="20" t="s">
        <v>11</v>
      </c>
      <c r="G370" s="15">
        <v>11</v>
      </c>
      <c r="H370" s="1" t="s">
        <v>19</v>
      </c>
    </row>
    <row r="371" s="1" customFormat="1" spans="1:8">
      <c r="A371" s="57"/>
      <c r="B371" s="55" t="s">
        <v>18</v>
      </c>
      <c r="C371" s="22"/>
      <c r="D371" s="23"/>
      <c r="E371" s="15">
        <v>65</v>
      </c>
      <c r="F371" s="20" t="s">
        <v>13</v>
      </c>
      <c r="G371" s="15">
        <v>10</v>
      </c>
      <c r="H371" s="1" t="s">
        <v>19</v>
      </c>
    </row>
    <row r="372" s="1" customFormat="1" ht="18" spans="1:8">
      <c r="A372" s="57"/>
      <c r="B372" s="55" t="s">
        <v>18</v>
      </c>
      <c r="C372" s="22"/>
      <c r="D372" s="23"/>
      <c r="E372" s="15">
        <v>70</v>
      </c>
      <c r="F372" s="20" t="s">
        <v>11</v>
      </c>
      <c r="G372" s="15">
        <v>4</v>
      </c>
      <c r="H372" s="1" t="s">
        <v>19</v>
      </c>
    </row>
    <row r="373" s="1" customFormat="1" ht="18" spans="1:8">
      <c r="A373" s="57"/>
      <c r="B373" s="55" t="s">
        <v>18</v>
      </c>
      <c r="C373" s="22"/>
      <c r="D373" s="23"/>
      <c r="E373" s="15">
        <v>70</v>
      </c>
      <c r="F373" s="20" t="s">
        <v>13</v>
      </c>
      <c r="G373" s="15">
        <v>3</v>
      </c>
      <c r="H373" s="1" t="s">
        <v>19</v>
      </c>
    </row>
    <row r="374" s="1" customFormat="1" ht="18" spans="1:8">
      <c r="A374" s="57"/>
      <c r="B374" s="55" t="s">
        <v>18</v>
      </c>
      <c r="C374" s="22"/>
      <c r="D374" s="23"/>
      <c r="E374" s="15">
        <v>70</v>
      </c>
      <c r="F374" s="20" t="s">
        <v>11</v>
      </c>
      <c r="G374" s="15">
        <v>4</v>
      </c>
      <c r="H374" s="1" t="s">
        <v>39</v>
      </c>
    </row>
    <row r="375" s="1" customFormat="1" ht="18" spans="1:8">
      <c r="A375" s="57"/>
      <c r="B375" s="55" t="s">
        <v>18</v>
      </c>
      <c r="C375" s="22"/>
      <c r="D375" s="23"/>
      <c r="E375" s="15">
        <v>70</v>
      </c>
      <c r="F375" s="20" t="s">
        <v>13</v>
      </c>
      <c r="G375" s="15">
        <v>1</v>
      </c>
      <c r="H375" s="1" t="s">
        <v>39</v>
      </c>
    </row>
    <row r="376" s="1" customFormat="1" ht="18" spans="1:8">
      <c r="A376" s="57"/>
      <c r="B376" s="55" t="s">
        <v>18</v>
      </c>
      <c r="C376" s="22"/>
      <c r="D376" s="23"/>
      <c r="E376" s="15">
        <v>75</v>
      </c>
      <c r="F376" s="20" t="s">
        <v>13</v>
      </c>
      <c r="G376" s="15">
        <v>33</v>
      </c>
      <c r="H376" s="1" t="s">
        <v>39</v>
      </c>
    </row>
    <row r="377" s="1" customFormat="1" ht="18" spans="1:8">
      <c r="A377" s="57"/>
      <c r="B377" s="55" t="s">
        <v>18</v>
      </c>
      <c r="C377" s="22"/>
      <c r="D377" s="23"/>
      <c r="E377" s="15">
        <v>75</v>
      </c>
      <c r="F377" s="20" t="s">
        <v>11</v>
      </c>
      <c r="G377" s="15">
        <v>12</v>
      </c>
      <c r="H377" s="1" t="s">
        <v>41</v>
      </c>
    </row>
    <row r="378" s="1" customFormat="1" ht="18" spans="1:8">
      <c r="A378" s="57"/>
      <c r="B378" s="55" t="s">
        <v>18</v>
      </c>
      <c r="C378" s="22"/>
      <c r="D378" s="23"/>
      <c r="E378" s="15">
        <v>80</v>
      </c>
      <c r="F378" s="20" t="s">
        <v>11</v>
      </c>
      <c r="G378" s="15">
        <v>9</v>
      </c>
      <c r="H378" s="1" t="s">
        <v>41</v>
      </c>
    </row>
    <row r="379" s="1" customFormat="1" ht="18" spans="1:8">
      <c r="A379" s="57"/>
      <c r="B379" s="55" t="s">
        <v>18</v>
      </c>
      <c r="C379" s="22"/>
      <c r="D379" s="23"/>
      <c r="E379" s="15">
        <v>80</v>
      </c>
      <c r="F379" s="20" t="s">
        <v>13</v>
      </c>
      <c r="G379" s="15">
        <v>7</v>
      </c>
      <c r="H379" s="1" t="s">
        <v>41</v>
      </c>
    </row>
    <row r="380" s="1" customFormat="1" ht="18" spans="1:8">
      <c r="A380" s="57"/>
      <c r="B380" s="55" t="s">
        <v>18</v>
      </c>
      <c r="C380" s="22"/>
      <c r="D380" s="23"/>
      <c r="E380" s="15">
        <v>85</v>
      </c>
      <c r="F380" s="20" t="s">
        <v>13</v>
      </c>
      <c r="G380" s="15">
        <v>29</v>
      </c>
      <c r="H380" s="1" t="s">
        <v>41</v>
      </c>
    </row>
    <row r="381" s="1" customFormat="1" ht="18" spans="1:8">
      <c r="A381" s="57"/>
      <c r="B381" s="55" t="s">
        <v>18</v>
      </c>
      <c r="C381" s="22"/>
      <c r="D381" s="23"/>
      <c r="E381" s="15">
        <v>85</v>
      </c>
      <c r="F381" s="20" t="s">
        <v>11</v>
      </c>
      <c r="G381" s="15">
        <v>14</v>
      </c>
      <c r="H381" s="1" t="s">
        <v>41</v>
      </c>
    </row>
    <row r="382" s="1" customFormat="1" ht="18" spans="1:8">
      <c r="A382" s="57"/>
      <c r="B382" s="55" t="s">
        <v>18</v>
      </c>
      <c r="C382" s="22"/>
      <c r="D382" s="23"/>
      <c r="E382" s="15">
        <v>95</v>
      </c>
      <c r="F382" s="20" t="s">
        <v>13</v>
      </c>
      <c r="G382" s="15">
        <v>7</v>
      </c>
      <c r="H382" s="1" t="s">
        <v>41</v>
      </c>
    </row>
    <row r="383" s="1" customFormat="1" ht="18" spans="1:8">
      <c r="A383" s="57"/>
      <c r="B383" s="55" t="s">
        <v>18</v>
      </c>
      <c r="C383" s="22"/>
      <c r="D383" s="23"/>
      <c r="E383" s="15">
        <v>95</v>
      </c>
      <c r="F383" s="20" t="s">
        <v>11</v>
      </c>
      <c r="G383" s="15">
        <v>4</v>
      </c>
      <c r="H383" s="1" t="s">
        <v>41</v>
      </c>
    </row>
    <row r="384" s="1" customFormat="1" ht="18" spans="1:8">
      <c r="A384" s="57"/>
      <c r="B384" s="55" t="s">
        <v>18</v>
      </c>
      <c r="C384" s="22"/>
      <c r="D384" s="23"/>
      <c r="E384" s="15">
        <v>100</v>
      </c>
      <c r="F384" s="20" t="s">
        <v>13</v>
      </c>
      <c r="G384" s="15">
        <v>2</v>
      </c>
      <c r="H384" s="1" t="s">
        <v>41</v>
      </c>
    </row>
    <row r="385" s="1" customFormat="1" ht="18" spans="1:8">
      <c r="A385" s="57"/>
      <c r="B385" s="55" t="s">
        <v>18</v>
      </c>
      <c r="C385" s="22"/>
      <c r="D385" s="24"/>
      <c r="E385" s="15">
        <v>100</v>
      </c>
      <c r="F385" s="20" t="s">
        <v>11</v>
      </c>
      <c r="G385" s="15">
        <v>8</v>
      </c>
      <c r="H385" s="1" t="s">
        <v>41</v>
      </c>
    </row>
    <row r="386" s="1" customFormat="1" spans="1:7">
      <c r="A386" s="59"/>
      <c r="B386" s="15"/>
      <c r="C386" s="56"/>
      <c r="D386" s="56"/>
      <c r="E386" s="21"/>
      <c r="F386" s="60"/>
      <c r="G386" s="15"/>
    </row>
    <row r="387" s="1" customFormat="1" spans="1:8">
      <c r="A387" s="61" t="s">
        <v>8</v>
      </c>
      <c r="B387" s="62" t="s">
        <v>9</v>
      </c>
      <c r="C387" s="63" t="str">
        <f>_xlfn.DISPIMG("ID_64ACC59F6B33477986AEBED941322B5F",1)</f>
        <v>=DISPIMG("ID_64ACC59F6B33477986AEBED941322B5F",1)</v>
      </c>
      <c r="D387" s="63" t="s">
        <v>10</v>
      </c>
      <c r="E387" s="64">
        <v>20</v>
      </c>
      <c r="F387" s="65" t="s">
        <v>11</v>
      </c>
      <c r="G387" s="15">
        <v>8</v>
      </c>
      <c r="H387" s="1" t="s">
        <v>12</v>
      </c>
    </row>
    <row r="388" s="1" customFormat="1" spans="1:8">
      <c r="A388" s="66"/>
      <c r="B388" s="62" t="s">
        <v>9</v>
      </c>
      <c r="C388" s="67"/>
      <c r="D388" s="67"/>
      <c r="E388" s="64">
        <v>20</v>
      </c>
      <c r="F388" s="65" t="s">
        <v>13</v>
      </c>
      <c r="G388" s="15">
        <v>24</v>
      </c>
      <c r="H388" s="1" t="s">
        <v>12</v>
      </c>
    </row>
    <row r="389" s="1" customFormat="1" spans="1:8">
      <c r="A389" s="66"/>
      <c r="B389" s="62" t="s">
        <v>9</v>
      </c>
      <c r="C389" s="67"/>
      <c r="D389" s="67"/>
      <c r="E389" s="64">
        <v>30</v>
      </c>
      <c r="F389" s="65" t="s">
        <v>11</v>
      </c>
      <c r="G389" s="15">
        <v>12</v>
      </c>
      <c r="H389" s="1" t="s">
        <v>12</v>
      </c>
    </row>
    <row r="390" s="1" customFormat="1" spans="1:8">
      <c r="A390" s="66"/>
      <c r="B390" s="62" t="s">
        <v>9</v>
      </c>
      <c r="C390" s="67"/>
      <c r="D390" s="67"/>
      <c r="E390" s="64">
        <v>30</v>
      </c>
      <c r="F390" s="65" t="s">
        <v>13</v>
      </c>
      <c r="G390" s="15">
        <v>25</v>
      </c>
      <c r="H390" s="1" t="s">
        <v>12</v>
      </c>
    </row>
    <row r="391" s="1" customFormat="1" spans="1:8">
      <c r="A391" s="66"/>
      <c r="B391" s="62" t="s">
        <v>14</v>
      </c>
      <c r="C391" s="67"/>
      <c r="D391" s="67"/>
      <c r="E391" s="64">
        <v>40</v>
      </c>
      <c r="F391" s="65" t="s">
        <v>11</v>
      </c>
      <c r="G391" s="15">
        <v>1</v>
      </c>
      <c r="H391" s="1" t="s">
        <v>15</v>
      </c>
    </row>
    <row r="392" s="1" customFormat="1" spans="1:8">
      <c r="A392" s="66"/>
      <c r="B392" s="62" t="s">
        <v>14</v>
      </c>
      <c r="C392" s="67"/>
      <c r="D392" s="67"/>
      <c r="E392" s="64">
        <v>40</v>
      </c>
      <c r="F392" s="65" t="s">
        <v>13</v>
      </c>
      <c r="G392" s="15">
        <v>14</v>
      </c>
      <c r="H392" s="1" t="s">
        <v>15</v>
      </c>
    </row>
    <row r="393" s="1" customFormat="1" spans="1:8">
      <c r="A393" s="66"/>
      <c r="B393" s="62" t="s">
        <v>14</v>
      </c>
      <c r="C393" s="67"/>
      <c r="D393" s="67"/>
      <c r="E393" s="64">
        <v>50</v>
      </c>
      <c r="F393" s="65" t="s">
        <v>11</v>
      </c>
      <c r="G393" s="15"/>
      <c r="H393" s="1" t="s">
        <v>15</v>
      </c>
    </row>
    <row r="394" s="1" customFormat="1" spans="1:8">
      <c r="A394" s="66"/>
      <c r="B394" s="62" t="s">
        <v>14</v>
      </c>
      <c r="C394" s="67"/>
      <c r="D394" s="67"/>
      <c r="E394" s="64">
        <v>50</v>
      </c>
      <c r="F394" s="65" t="s">
        <v>13</v>
      </c>
      <c r="G394" s="15">
        <v>14</v>
      </c>
      <c r="H394" s="1" t="s">
        <v>15</v>
      </c>
    </row>
    <row r="395" s="1" customFormat="1" spans="1:8">
      <c r="A395" s="66"/>
      <c r="B395" s="62" t="s">
        <v>16</v>
      </c>
      <c r="C395" s="67"/>
      <c r="D395" s="67"/>
      <c r="E395" s="64">
        <v>55</v>
      </c>
      <c r="F395" s="65" t="s">
        <v>11</v>
      </c>
      <c r="G395" s="15"/>
      <c r="H395" s="1" t="s">
        <v>17</v>
      </c>
    </row>
    <row r="396" s="1" customFormat="1" spans="1:8">
      <c r="A396" s="66"/>
      <c r="B396" s="64" t="s">
        <v>18</v>
      </c>
      <c r="C396" s="67"/>
      <c r="D396" s="67"/>
      <c r="E396" s="64">
        <v>77</v>
      </c>
      <c r="F396" s="65" t="s">
        <v>11</v>
      </c>
      <c r="G396" s="15"/>
      <c r="H396" s="1" t="s">
        <v>19</v>
      </c>
    </row>
    <row r="397" s="1" customFormat="1" spans="1:8">
      <c r="A397" s="66"/>
      <c r="B397" s="64" t="s">
        <v>18</v>
      </c>
      <c r="C397" s="67"/>
      <c r="D397" s="68"/>
      <c r="E397" s="64">
        <v>105</v>
      </c>
      <c r="F397" s="65" t="s">
        <v>13</v>
      </c>
      <c r="G397" s="15"/>
      <c r="H397" s="1" t="s">
        <v>19</v>
      </c>
    </row>
    <row r="398" s="1" customFormat="1" spans="1:8">
      <c r="A398" s="66"/>
      <c r="B398" s="62" t="s">
        <v>9</v>
      </c>
      <c r="C398" s="67"/>
      <c r="D398" s="63" t="s">
        <v>20</v>
      </c>
      <c r="E398" s="64">
        <v>20</v>
      </c>
      <c r="F398" s="65" t="s">
        <v>11</v>
      </c>
      <c r="G398" s="15">
        <v>9</v>
      </c>
      <c r="H398" s="1" t="s">
        <v>12</v>
      </c>
    </row>
    <row r="399" s="1" customFormat="1" spans="1:8">
      <c r="A399" s="66"/>
      <c r="B399" s="62" t="s">
        <v>9</v>
      </c>
      <c r="C399" s="67"/>
      <c r="D399" s="67"/>
      <c r="E399" s="64">
        <v>20</v>
      </c>
      <c r="F399" s="65" t="s">
        <v>13</v>
      </c>
      <c r="G399" s="15">
        <v>21</v>
      </c>
      <c r="H399" s="1" t="s">
        <v>12</v>
      </c>
    </row>
    <row r="400" s="1" customFormat="1" spans="1:8">
      <c r="A400" s="66"/>
      <c r="B400" s="62" t="s">
        <v>9</v>
      </c>
      <c r="C400" s="67"/>
      <c r="D400" s="67"/>
      <c r="E400" s="64">
        <v>30</v>
      </c>
      <c r="F400" s="65" t="s">
        <v>13</v>
      </c>
      <c r="G400" s="15">
        <v>16</v>
      </c>
      <c r="H400" s="1" t="s">
        <v>12</v>
      </c>
    </row>
    <row r="401" s="1" customFormat="1" spans="1:8">
      <c r="A401" s="66"/>
      <c r="B401" s="62" t="s">
        <v>9</v>
      </c>
      <c r="C401" s="67"/>
      <c r="D401" s="67"/>
      <c r="E401" s="64">
        <v>30</v>
      </c>
      <c r="F401" s="65" t="s">
        <v>11</v>
      </c>
      <c r="G401" s="15">
        <v>6</v>
      </c>
      <c r="H401" s="1" t="s">
        <v>12</v>
      </c>
    </row>
    <row r="402" s="1" customFormat="1" spans="1:8">
      <c r="A402" s="66"/>
      <c r="B402" s="62" t="s">
        <v>14</v>
      </c>
      <c r="C402" s="67"/>
      <c r="D402" s="67"/>
      <c r="E402" s="64">
        <v>40</v>
      </c>
      <c r="F402" s="65" t="s">
        <v>13</v>
      </c>
      <c r="G402" s="15"/>
      <c r="H402" s="1" t="s">
        <v>15</v>
      </c>
    </row>
    <row r="403" s="1" customFormat="1" spans="1:8">
      <c r="A403" s="66"/>
      <c r="B403" s="62" t="s">
        <v>14</v>
      </c>
      <c r="C403" s="67"/>
      <c r="D403" s="67"/>
      <c r="E403" s="64">
        <v>40</v>
      </c>
      <c r="F403" s="65" t="s">
        <v>11</v>
      </c>
      <c r="G403" s="15">
        <v>4</v>
      </c>
      <c r="H403" s="1" t="s">
        <v>15</v>
      </c>
    </row>
    <row r="404" s="1" customFormat="1" ht="16" customHeight="1" spans="1:8">
      <c r="A404" s="66"/>
      <c r="B404" s="62" t="s">
        <v>14</v>
      </c>
      <c r="C404" s="67"/>
      <c r="D404" s="67"/>
      <c r="E404" s="64">
        <v>50</v>
      </c>
      <c r="F404" s="65" t="s">
        <v>11</v>
      </c>
      <c r="G404" s="15">
        <v>1</v>
      </c>
      <c r="H404" s="1" t="s">
        <v>15</v>
      </c>
    </row>
    <row r="405" s="1" customFormat="1" spans="1:8">
      <c r="A405" s="66"/>
      <c r="B405" s="62" t="s">
        <v>14</v>
      </c>
      <c r="C405" s="67"/>
      <c r="D405" s="67"/>
      <c r="E405" s="64">
        <v>50</v>
      </c>
      <c r="F405" s="65" t="s">
        <v>13</v>
      </c>
      <c r="G405" s="15">
        <v>25</v>
      </c>
      <c r="H405" s="1" t="s">
        <v>15</v>
      </c>
    </row>
    <row r="406" s="1" customFormat="1" spans="1:8">
      <c r="A406" s="66"/>
      <c r="B406" s="64" t="s">
        <v>18</v>
      </c>
      <c r="C406" s="67"/>
      <c r="D406" s="67"/>
      <c r="E406" s="64">
        <v>77</v>
      </c>
      <c r="F406" s="65" t="s">
        <v>11</v>
      </c>
      <c r="G406" s="15">
        <v>1</v>
      </c>
      <c r="H406" s="1" t="s">
        <v>19</v>
      </c>
    </row>
    <row r="407" s="1" customFormat="1" spans="1:8">
      <c r="A407" s="66"/>
      <c r="B407" s="64" t="s">
        <v>18</v>
      </c>
      <c r="C407" s="67"/>
      <c r="D407" s="67"/>
      <c r="E407" s="64">
        <v>87</v>
      </c>
      <c r="F407" s="65" t="s">
        <v>11</v>
      </c>
      <c r="G407" s="15"/>
      <c r="H407" s="1" t="s">
        <v>19</v>
      </c>
    </row>
    <row r="408" s="1" customFormat="1" spans="1:8">
      <c r="A408" s="66"/>
      <c r="B408" s="64" t="s">
        <v>18</v>
      </c>
      <c r="C408" s="67"/>
      <c r="D408" s="68"/>
      <c r="E408" s="64">
        <v>95</v>
      </c>
      <c r="F408" s="65" t="s">
        <v>11</v>
      </c>
      <c r="G408" s="15"/>
      <c r="H408" s="1" t="s">
        <v>19</v>
      </c>
    </row>
    <row r="409" s="1" customFormat="1" spans="1:8">
      <c r="A409" s="66"/>
      <c r="B409" s="64" t="s">
        <v>18</v>
      </c>
      <c r="C409" s="67"/>
      <c r="D409" s="68" t="s">
        <v>21</v>
      </c>
      <c r="E409" s="64">
        <v>87</v>
      </c>
      <c r="F409" s="65" t="s">
        <v>13</v>
      </c>
      <c r="G409" s="15">
        <v>1</v>
      </c>
      <c r="H409" s="1" t="s">
        <v>19</v>
      </c>
    </row>
    <row r="410" s="1" customFormat="1" spans="1:8">
      <c r="A410" s="69"/>
      <c r="B410" s="64" t="s">
        <v>18</v>
      </c>
      <c r="C410" s="68"/>
      <c r="D410" s="64" t="s">
        <v>22</v>
      </c>
      <c r="E410" s="64">
        <v>77</v>
      </c>
      <c r="F410" s="65" t="s">
        <v>13</v>
      </c>
      <c r="G410" s="15"/>
      <c r="H410" s="1" t="s">
        <v>19</v>
      </c>
    </row>
    <row r="411" s="1" customFormat="1" spans="1:7">
      <c r="A411" s="54"/>
      <c r="B411" s="70"/>
      <c r="C411" s="21"/>
      <c r="D411" s="21"/>
      <c r="E411" s="21"/>
      <c r="F411" s="60"/>
      <c r="G411" s="15"/>
    </row>
    <row r="412" s="1" customFormat="1" spans="1:8">
      <c r="A412" s="71" t="s">
        <v>23</v>
      </c>
      <c r="B412" s="72" t="s">
        <v>9</v>
      </c>
      <c r="C412" s="73" t="str">
        <f>_xlfn.DISPIMG("ID_F884A220FE734E73BEB16C86AEB95DFF",1)</f>
        <v>=DISPIMG("ID_F884A220FE734E73BEB16C86AEB95DFF",1)</v>
      </c>
      <c r="D412" s="74" t="s">
        <v>10</v>
      </c>
      <c r="E412" s="72">
        <v>20</v>
      </c>
      <c r="F412" s="75" t="s">
        <v>13</v>
      </c>
      <c r="G412" s="15">
        <v>19</v>
      </c>
      <c r="H412" s="1" t="s">
        <v>12</v>
      </c>
    </row>
    <row r="413" s="1" customFormat="1" spans="1:8">
      <c r="A413" s="71"/>
      <c r="B413" s="72" t="s">
        <v>9</v>
      </c>
      <c r="C413" s="74"/>
      <c r="D413" s="74"/>
      <c r="E413" s="72">
        <v>20</v>
      </c>
      <c r="F413" s="75" t="s">
        <v>11</v>
      </c>
      <c r="G413" s="15">
        <v>6</v>
      </c>
      <c r="H413" s="1" t="s">
        <v>12</v>
      </c>
    </row>
    <row r="414" s="1" customFormat="1" spans="1:8">
      <c r="A414" s="71"/>
      <c r="B414" s="72" t="s">
        <v>9</v>
      </c>
      <c r="C414" s="74"/>
      <c r="D414" s="74"/>
      <c r="E414" s="72">
        <v>30</v>
      </c>
      <c r="F414" s="75" t="s">
        <v>11</v>
      </c>
      <c r="G414" s="15">
        <v>6</v>
      </c>
      <c r="H414" s="1" t="s">
        <v>12</v>
      </c>
    </row>
    <row r="415" s="1" customFormat="1" spans="1:8">
      <c r="A415" s="71"/>
      <c r="B415" s="72" t="s">
        <v>9</v>
      </c>
      <c r="C415" s="74"/>
      <c r="D415" s="74"/>
      <c r="E415" s="72">
        <v>30</v>
      </c>
      <c r="F415" s="75" t="s">
        <v>13</v>
      </c>
      <c r="G415" s="15">
        <v>21</v>
      </c>
      <c r="H415" s="1" t="s">
        <v>12</v>
      </c>
    </row>
    <row r="416" s="1" customFormat="1" spans="1:8">
      <c r="A416" s="71"/>
      <c r="B416" s="72" t="s">
        <v>14</v>
      </c>
      <c r="C416" s="74"/>
      <c r="D416" s="74"/>
      <c r="E416" s="72">
        <v>40</v>
      </c>
      <c r="F416" s="75" t="s">
        <v>11</v>
      </c>
      <c r="G416" s="15"/>
      <c r="H416" s="1" t="s">
        <v>15</v>
      </c>
    </row>
    <row r="417" s="1" customFormat="1" spans="1:8">
      <c r="A417" s="71"/>
      <c r="B417" s="72" t="s">
        <v>14</v>
      </c>
      <c r="C417" s="74"/>
      <c r="D417" s="74"/>
      <c r="E417" s="72">
        <v>40</v>
      </c>
      <c r="F417" s="75" t="s">
        <v>13</v>
      </c>
      <c r="G417" s="15"/>
      <c r="H417" s="1" t="s">
        <v>15</v>
      </c>
    </row>
    <row r="418" s="1" customFormat="1" spans="1:8">
      <c r="A418" s="71"/>
      <c r="B418" s="76" t="s">
        <v>14</v>
      </c>
      <c r="C418" s="74"/>
      <c r="D418" s="74"/>
      <c r="E418" s="72">
        <v>50</v>
      </c>
      <c r="F418" s="75" t="s">
        <v>13</v>
      </c>
      <c r="G418" s="15">
        <v>10</v>
      </c>
      <c r="H418" s="1" t="s">
        <v>15</v>
      </c>
    </row>
    <row r="419" s="1" customFormat="1" spans="1:8">
      <c r="A419" s="71"/>
      <c r="B419" s="76" t="s">
        <v>14</v>
      </c>
      <c r="C419" s="74"/>
      <c r="D419" s="74"/>
      <c r="E419" s="72">
        <v>50</v>
      </c>
      <c r="F419" s="75" t="s">
        <v>11</v>
      </c>
      <c r="G419" s="15"/>
      <c r="H419" s="1" t="s">
        <v>15</v>
      </c>
    </row>
    <row r="420" s="1" customFormat="1" spans="1:8">
      <c r="A420" s="71"/>
      <c r="B420" s="76" t="s">
        <v>16</v>
      </c>
      <c r="C420" s="74"/>
      <c r="D420" s="74"/>
      <c r="E420" s="72">
        <v>55</v>
      </c>
      <c r="F420" s="75" t="s">
        <v>11</v>
      </c>
      <c r="G420" s="15"/>
      <c r="H420" s="1" t="s">
        <v>17</v>
      </c>
    </row>
    <row r="421" s="1" customFormat="1" spans="1:8">
      <c r="A421" s="71"/>
      <c r="B421" s="72" t="s">
        <v>18</v>
      </c>
      <c r="C421" s="74"/>
      <c r="D421" s="74"/>
      <c r="E421" s="72">
        <v>95</v>
      </c>
      <c r="F421" s="75" t="s">
        <v>11</v>
      </c>
      <c r="G421" s="15"/>
      <c r="H421" s="1" t="s">
        <v>19</v>
      </c>
    </row>
    <row r="422" s="1" customFormat="1" spans="1:8">
      <c r="A422" s="71"/>
      <c r="B422" s="72" t="s">
        <v>18</v>
      </c>
      <c r="C422" s="74"/>
      <c r="D422" s="74"/>
      <c r="E422" s="72">
        <v>95</v>
      </c>
      <c r="F422" s="75" t="s">
        <v>13</v>
      </c>
      <c r="G422" s="15"/>
      <c r="H422" s="1" t="s">
        <v>19</v>
      </c>
    </row>
    <row r="423" s="1" customFormat="1" spans="1:8">
      <c r="A423" s="71"/>
      <c r="B423" s="72" t="s">
        <v>18</v>
      </c>
      <c r="C423" s="74"/>
      <c r="D423" s="74"/>
      <c r="E423" s="72">
        <v>102</v>
      </c>
      <c r="F423" s="75" t="s">
        <v>13</v>
      </c>
      <c r="G423" s="15">
        <v>7</v>
      </c>
      <c r="H423" s="1" t="s">
        <v>19</v>
      </c>
    </row>
    <row r="424" s="1" customFormat="1" spans="1:8">
      <c r="A424" s="71"/>
      <c r="B424" s="72" t="s">
        <v>18</v>
      </c>
      <c r="C424" s="74"/>
      <c r="D424" s="77"/>
      <c r="E424" s="72">
        <v>102</v>
      </c>
      <c r="F424" s="75" t="s">
        <v>11</v>
      </c>
      <c r="G424" s="15"/>
      <c r="H424" s="1" t="s">
        <v>19</v>
      </c>
    </row>
    <row r="425" s="1" customFormat="1" spans="1:8">
      <c r="A425" s="71"/>
      <c r="B425" s="72" t="s">
        <v>18</v>
      </c>
      <c r="C425" s="74"/>
      <c r="D425" s="72" t="s">
        <v>24</v>
      </c>
      <c r="E425" s="72">
        <v>70</v>
      </c>
      <c r="F425" s="75" t="s">
        <v>13</v>
      </c>
      <c r="G425" s="15">
        <v>1</v>
      </c>
      <c r="H425" s="1" t="s">
        <v>19</v>
      </c>
    </row>
    <row r="426" s="1" customFormat="1" spans="1:8">
      <c r="A426" s="71"/>
      <c r="B426" s="72" t="s">
        <v>18</v>
      </c>
      <c r="C426" s="74"/>
      <c r="D426" s="73" t="s">
        <v>21</v>
      </c>
      <c r="E426" s="72">
        <v>77</v>
      </c>
      <c r="F426" s="75" t="s">
        <v>13</v>
      </c>
      <c r="G426" s="15">
        <v>1</v>
      </c>
      <c r="H426" s="1" t="s">
        <v>62</v>
      </c>
    </row>
    <row r="427" s="1" customFormat="1" spans="1:7">
      <c r="A427" s="71"/>
      <c r="B427" s="72" t="s">
        <v>18</v>
      </c>
      <c r="C427" s="74"/>
      <c r="D427" s="73"/>
      <c r="E427" s="72"/>
      <c r="F427" s="75"/>
      <c r="G427" s="15"/>
    </row>
    <row r="428" s="1" customFormat="1" spans="1:8">
      <c r="A428" s="71"/>
      <c r="B428" s="72" t="s">
        <v>9</v>
      </c>
      <c r="C428" s="74"/>
      <c r="D428" s="73" t="s">
        <v>20</v>
      </c>
      <c r="E428" s="72">
        <v>20</v>
      </c>
      <c r="F428" s="75" t="s">
        <v>11</v>
      </c>
      <c r="G428" s="15">
        <v>7</v>
      </c>
      <c r="H428" s="1" t="s">
        <v>25</v>
      </c>
    </row>
    <row r="429" s="1" customFormat="1" spans="1:8">
      <c r="A429" s="71"/>
      <c r="B429" s="72" t="s">
        <v>9</v>
      </c>
      <c r="C429" s="74"/>
      <c r="D429" s="74"/>
      <c r="E429" s="72">
        <v>20</v>
      </c>
      <c r="F429" s="75" t="s">
        <v>13</v>
      </c>
      <c r="G429" s="15">
        <v>17</v>
      </c>
      <c r="H429" s="1" t="s">
        <v>25</v>
      </c>
    </row>
    <row r="430" s="1" customFormat="1" spans="1:8">
      <c r="A430" s="71"/>
      <c r="B430" s="72" t="s">
        <v>9</v>
      </c>
      <c r="C430" s="74"/>
      <c r="D430" s="74"/>
      <c r="E430" s="72">
        <v>30</v>
      </c>
      <c r="F430" s="75" t="s">
        <v>13</v>
      </c>
      <c r="G430" s="15">
        <v>12</v>
      </c>
      <c r="H430" s="1" t="s">
        <v>25</v>
      </c>
    </row>
    <row r="431" s="1" customFormat="1" spans="1:8">
      <c r="A431" s="71"/>
      <c r="B431" s="72" t="s">
        <v>9</v>
      </c>
      <c r="C431" s="74"/>
      <c r="D431" s="74"/>
      <c r="E431" s="72">
        <v>30</v>
      </c>
      <c r="F431" s="75" t="s">
        <v>11</v>
      </c>
      <c r="G431" s="15">
        <v>7</v>
      </c>
      <c r="H431" s="1" t="s">
        <v>25</v>
      </c>
    </row>
    <row r="432" s="1" customFormat="1" spans="1:8">
      <c r="A432" s="71"/>
      <c r="B432" s="72" t="s">
        <v>14</v>
      </c>
      <c r="C432" s="74"/>
      <c r="D432" s="74"/>
      <c r="E432" s="72">
        <v>50</v>
      </c>
      <c r="F432" s="75" t="s">
        <v>13</v>
      </c>
      <c r="G432" s="15">
        <v>2</v>
      </c>
      <c r="H432" s="1" t="s">
        <v>15</v>
      </c>
    </row>
    <row r="433" s="1" customFormat="1" spans="1:8">
      <c r="A433" s="71"/>
      <c r="B433" s="72" t="s">
        <v>14</v>
      </c>
      <c r="C433" s="74"/>
      <c r="D433" s="74"/>
      <c r="E433" s="72">
        <v>50</v>
      </c>
      <c r="F433" s="75" t="s">
        <v>11</v>
      </c>
      <c r="G433" s="15"/>
      <c r="H433" s="1" t="s">
        <v>15</v>
      </c>
    </row>
    <row r="434" s="1" customFormat="1" spans="1:8">
      <c r="A434" s="71"/>
      <c r="B434" s="72" t="s">
        <v>14</v>
      </c>
      <c r="C434" s="74"/>
      <c r="D434" s="74"/>
      <c r="E434" s="72">
        <v>40</v>
      </c>
      <c r="F434" s="75" t="s">
        <v>13</v>
      </c>
      <c r="G434" s="15"/>
      <c r="H434" s="1" t="s">
        <v>15</v>
      </c>
    </row>
    <row r="435" s="1" customFormat="1" spans="1:8">
      <c r="A435" s="71"/>
      <c r="B435" s="72" t="s">
        <v>14</v>
      </c>
      <c r="C435" s="74"/>
      <c r="D435" s="74"/>
      <c r="E435" s="72">
        <v>40</v>
      </c>
      <c r="F435" s="75" t="s">
        <v>11</v>
      </c>
      <c r="G435" s="15">
        <v>1</v>
      </c>
      <c r="H435" s="1" t="s">
        <v>15</v>
      </c>
    </row>
    <row r="436" s="1" customFormat="1" spans="1:8">
      <c r="A436" s="71"/>
      <c r="B436" s="72" t="s">
        <v>16</v>
      </c>
      <c r="C436" s="74"/>
      <c r="D436" s="74"/>
      <c r="E436" s="72">
        <v>55</v>
      </c>
      <c r="F436" s="75" t="s">
        <v>13</v>
      </c>
      <c r="G436" s="15">
        <v>1</v>
      </c>
      <c r="H436" s="1" t="s">
        <v>17</v>
      </c>
    </row>
    <row r="437" s="1" customFormat="1" spans="1:8">
      <c r="A437" s="71"/>
      <c r="B437" s="72" t="s">
        <v>16</v>
      </c>
      <c r="C437" s="74"/>
      <c r="D437" s="74"/>
      <c r="E437" s="72">
        <v>55</v>
      </c>
      <c r="F437" s="75" t="s">
        <v>11</v>
      </c>
      <c r="G437" s="15"/>
      <c r="H437" s="1" t="s">
        <v>17</v>
      </c>
    </row>
    <row r="438" s="1" customFormat="1" spans="1:8">
      <c r="A438" s="71"/>
      <c r="B438" s="72" t="s">
        <v>16</v>
      </c>
      <c r="C438" s="74"/>
      <c r="D438" s="74"/>
      <c r="E438" s="72">
        <v>65</v>
      </c>
      <c r="F438" s="75" t="s">
        <v>11</v>
      </c>
      <c r="G438" s="15"/>
      <c r="H438" s="1" t="s">
        <v>17</v>
      </c>
    </row>
    <row r="439" s="1" customFormat="1" spans="1:8">
      <c r="A439" s="71"/>
      <c r="B439" s="72" t="s">
        <v>16</v>
      </c>
      <c r="C439" s="74"/>
      <c r="D439" s="74"/>
      <c r="E439" s="72">
        <v>65</v>
      </c>
      <c r="F439" s="75" t="s">
        <v>13</v>
      </c>
      <c r="G439" s="15">
        <v>1</v>
      </c>
      <c r="H439" s="1" t="s">
        <v>17</v>
      </c>
    </row>
    <row r="440" s="1" customFormat="1" spans="1:8">
      <c r="A440" s="71"/>
      <c r="B440" s="72" t="s">
        <v>18</v>
      </c>
      <c r="C440" s="74"/>
      <c r="D440" s="74"/>
      <c r="E440" s="72">
        <v>70</v>
      </c>
      <c r="F440" s="75" t="s">
        <v>13</v>
      </c>
      <c r="G440" s="15"/>
      <c r="H440" s="1" t="s">
        <v>19</v>
      </c>
    </row>
    <row r="441" s="1" customFormat="1" spans="1:8">
      <c r="A441" s="71"/>
      <c r="B441" s="72" t="s">
        <v>18</v>
      </c>
      <c r="C441" s="74"/>
      <c r="D441" s="74"/>
      <c r="E441" s="72">
        <v>70</v>
      </c>
      <c r="F441" s="75" t="s">
        <v>11</v>
      </c>
      <c r="G441" s="15"/>
      <c r="H441" s="1" t="s">
        <v>19</v>
      </c>
    </row>
    <row r="442" s="1" customFormat="1" spans="1:8">
      <c r="A442" s="71"/>
      <c r="B442" s="72" t="s">
        <v>18</v>
      </c>
      <c r="C442" s="74"/>
      <c r="D442" s="74"/>
      <c r="E442" s="72">
        <v>77</v>
      </c>
      <c r="F442" s="75" t="s">
        <v>11</v>
      </c>
      <c r="G442" s="15"/>
      <c r="H442" s="1" t="s">
        <v>19</v>
      </c>
    </row>
    <row r="443" s="1" customFormat="1" spans="1:8">
      <c r="A443" s="71"/>
      <c r="B443" s="72" t="s">
        <v>18</v>
      </c>
      <c r="C443" s="74"/>
      <c r="D443" s="74"/>
      <c r="E443" s="72">
        <v>77</v>
      </c>
      <c r="F443" s="75" t="s">
        <v>13</v>
      </c>
      <c r="G443" s="15"/>
      <c r="H443" s="1" t="s">
        <v>19</v>
      </c>
    </row>
    <row r="444" s="1" customFormat="1" spans="1:8">
      <c r="A444" s="71"/>
      <c r="B444" s="72" t="s">
        <v>18</v>
      </c>
      <c r="C444" s="74"/>
      <c r="D444" s="74"/>
      <c r="E444" s="72">
        <v>87</v>
      </c>
      <c r="F444" s="75" t="s">
        <v>11</v>
      </c>
      <c r="G444" s="15"/>
      <c r="H444" s="1" t="s">
        <v>19</v>
      </c>
    </row>
    <row r="445" s="1" customFormat="1" spans="1:8">
      <c r="A445" s="71"/>
      <c r="B445" s="72" t="s">
        <v>18</v>
      </c>
      <c r="C445" s="74"/>
      <c r="D445" s="74"/>
      <c r="E445" s="72">
        <v>87</v>
      </c>
      <c r="F445" s="75" t="s">
        <v>13</v>
      </c>
      <c r="G445" s="15">
        <v>2</v>
      </c>
      <c r="H445" s="1" t="s">
        <v>19</v>
      </c>
    </row>
    <row r="446" s="1" customFormat="1" spans="1:8">
      <c r="A446" s="71"/>
      <c r="B446" s="72" t="s">
        <v>18</v>
      </c>
      <c r="C446" s="74"/>
      <c r="D446" s="74"/>
      <c r="E446" s="72">
        <v>95</v>
      </c>
      <c r="F446" s="75" t="s">
        <v>13</v>
      </c>
      <c r="G446" s="15">
        <v>4</v>
      </c>
      <c r="H446" s="1" t="s">
        <v>19</v>
      </c>
    </row>
    <row r="447" s="1" customFormat="1" spans="1:8">
      <c r="A447" s="71"/>
      <c r="B447" s="72" t="s">
        <v>18</v>
      </c>
      <c r="C447" s="74"/>
      <c r="D447" s="74"/>
      <c r="E447" s="72">
        <v>95</v>
      </c>
      <c r="F447" s="75" t="s">
        <v>11</v>
      </c>
      <c r="G447" s="15"/>
      <c r="H447" s="1" t="s">
        <v>19</v>
      </c>
    </row>
    <row r="448" s="1" customFormat="1" spans="1:8">
      <c r="A448" s="78"/>
      <c r="B448" s="72" t="s">
        <v>18</v>
      </c>
      <c r="C448" s="77"/>
      <c r="D448" s="77"/>
      <c r="E448" s="72">
        <v>102</v>
      </c>
      <c r="F448" s="75" t="s">
        <v>13</v>
      </c>
      <c r="G448" s="15">
        <v>5</v>
      </c>
      <c r="H448" s="1" t="s">
        <v>19</v>
      </c>
    </row>
    <row r="449" s="1" customFormat="1" spans="1:7">
      <c r="A449" s="79"/>
      <c r="B449" s="80"/>
      <c r="C449" s="80"/>
      <c r="D449" s="80"/>
      <c r="E449" s="80"/>
      <c r="F449" s="80"/>
      <c r="G449" s="15"/>
    </row>
    <row r="450" s="1" customFormat="1" spans="1:8">
      <c r="A450" s="81" t="s">
        <v>26</v>
      </c>
      <c r="B450" s="82" t="s">
        <v>18</v>
      </c>
      <c r="C450" s="83" t="str">
        <f>_xlfn.DISPIMG("ID_ADA55DD1C4114C2FAB12EABADCCCE1BA",1)</f>
        <v>=DISPIMG("ID_ADA55DD1C4114C2FAB12EABADCCCE1BA",1)</v>
      </c>
      <c r="D450" s="83" t="s">
        <v>21</v>
      </c>
      <c r="E450" s="82">
        <v>77</v>
      </c>
      <c r="F450" s="84" t="s">
        <v>13</v>
      </c>
      <c r="G450" s="15"/>
      <c r="H450" s="1" t="s">
        <v>19</v>
      </c>
    </row>
    <row r="451" s="1" customFormat="1" spans="1:8">
      <c r="A451" s="85"/>
      <c r="B451" s="82" t="s">
        <v>18</v>
      </c>
      <c r="C451" s="86"/>
      <c r="D451" s="86"/>
      <c r="E451" s="82">
        <v>87</v>
      </c>
      <c r="F451" s="84" t="s">
        <v>11</v>
      </c>
      <c r="G451" s="15"/>
      <c r="H451" s="1" t="s">
        <v>19</v>
      </c>
    </row>
    <row r="452" s="1" customFormat="1" spans="1:8">
      <c r="A452" s="85"/>
      <c r="B452" s="82" t="s">
        <v>18</v>
      </c>
      <c r="C452" s="86"/>
      <c r="D452" s="87"/>
      <c r="E452" s="82">
        <v>87</v>
      </c>
      <c r="F452" s="84" t="s">
        <v>13</v>
      </c>
      <c r="G452" s="15">
        <v>1</v>
      </c>
      <c r="H452" s="1" t="s">
        <v>19</v>
      </c>
    </row>
    <row r="453" s="1" customFormat="1" spans="1:8">
      <c r="A453" s="85"/>
      <c r="B453" s="82" t="s">
        <v>27</v>
      </c>
      <c r="C453" s="86"/>
      <c r="D453" s="86" t="s">
        <v>28</v>
      </c>
      <c r="E453" s="82">
        <v>55</v>
      </c>
      <c r="F453" s="84" t="s">
        <v>11</v>
      </c>
      <c r="G453" s="15">
        <v>2</v>
      </c>
      <c r="H453" s="1" t="s">
        <v>17</v>
      </c>
    </row>
    <row r="454" s="1" customFormat="1" spans="1:8">
      <c r="A454" s="85"/>
      <c r="B454" s="82" t="s">
        <v>27</v>
      </c>
      <c r="C454" s="86"/>
      <c r="D454" s="86"/>
      <c r="E454" s="82">
        <v>55</v>
      </c>
      <c r="F454" s="84" t="s">
        <v>13</v>
      </c>
      <c r="G454" s="15">
        <v>4</v>
      </c>
      <c r="H454" s="1" t="s">
        <v>17</v>
      </c>
    </row>
    <row r="455" s="1" customFormat="1" spans="1:8">
      <c r="A455" s="85"/>
      <c r="B455" s="82" t="s">
        <v>27</v>
      </c>
      <c r="C455" s="86"/>
      <c r="D455" s="86"/>
      <c r="E455" s="82">
        <v>65</v>
      </c>
      <c r="F455" s="84" t="s">
        <v>13</v>
      </c>
      <c r="G455" s="15">
        <v>9</v>
      </c>
      <c r="H455" s="1" t="s">
        <v>17</v>
      </c>
    </row>
    <row r="456" s="1" customFormat="1" spans="1:8">
      <c r="A456" s="85"/>
      <c r="B456" s="82" t="s">
        <v>27</v>
      </c>
      <c r="C456" s="86"/>
      <c r="D456" s="86"/>
      <c r="E456" s="82">
        <v>65</v>
      </c>
      <c r="F456" s="84" t="s">
        <v>11</v>
      </c>
      <c r="G456" s="15">
        <v>4</v>
      </c>
      <c r="H456" s="1" t="s">
        <v>17</v>
      </c>
    </row>
    <row r="457" s="1" customFormat="1" spans="1:8">
      <c r="A457" s="85"/>
      <c r="B457" s="82" t="s">
        <v>18</v>
      </c>
      <c r="C457" s="86"/>
      <c r="D457" s="86"/>
      <c r="E457" s="82">
        <v>70</v>
      </c>
      <c r="F457" s="84" t="s">
        <v>13</v>
      </c>
      <c r="G457" s="15"/>
      <c r="H457" s="1" t="s">
        <v>19</v>
      </c>
    </row>
    <row r="458" s="1" customFormat="1" spans="1:8">
      <c r="A458" s="85"/>
      <c r="B458" s="82" t="s">
        <v>18</v>
      </c>
      <c r="C458" s="86"/>
      <c r="D458" s="86"/>
      <c r="E458" s="82">
        <v>87</v>
      </c>
      <c r="F458" s="84" t="s">
        <v>13</v>
      </c>
      <c r="G458" s="15"/>
      <c r="H458" s="1" t="s">
        <v>19</v>
      </c>
    </row>
    <row r="459" s="1" customFormat="1" spans="1:8">
      <c r="A459" s="85"/>
      <c r="B459" s="82" t="s">
        <v>18</v>
      </c>
      <c r="C459" s="86"/>
      <c r="D459" s="86"/>
      <c r="E459" s="82">
        <v>95</v>
      </c>
      <c r="F459" s="84" t="s">
        <v>13</v>
      </c>
      <c r="G459" s="15"/>
      <c r="H459" s="1" t="s">
        <v>19</v>
      </c>
    </row>
    <row r="460" s="1" customFormat="1" spans="1:8">
      <c r="A460" s="85"/>
      <c r="B460" s="82" t="s">
        <v>27</v>
      </c>
      <c r="C460" s="86"/>
      <c r="D460" s="83" t="s">
        <v>24</v>
      </c>
      <c r="E460" s="82">
        <v>55</v>
      </c>
      <c r="F460" s="84" t="s">
        <v>13</v>
      </c>
      <c r="G460" s="15">
        <v>6</v>
      </c>
      <c r="H460" s="1" t="s">
        <v>17</v>
      </c>
    </row>
    <row r="461" s="1" customFormat="1" spans="1:8">
      <c r="A461" s="85"/>
      <c r="B461" s="82" t="s">
        <v>27</v>
      </c>
      <c r="C461" s="86"/>
      <c r="D461" s="86"/>
      <c r="E461" s="82">
        <v>55</v>
      </c>
      <c r="F461" s="84" t="s">
        <v>11</v>
      </c>
      <c r="G461" s="15"/>
      <c r="H461" s="1" t="s">
        <v>17</v>
      </c>
    </row>
    <row r="462" s="1" customFormat="1" spans="1:8">
      <c r="A462" s="85"/>
      <c r="B462" s="82" t="s">
        <v>27</v>
      </c>
      <c r="C462" s="86"/>
      <c r="D462" s="86"/>
      <c r="E462" s="82">
        <v>65</v>
      </c>
      <c r="F462" s="84" t="s">
        <v>13</v>
      </c>
      <c r="G462" s="15">
        <v>4</v>
      </c>
      <c r="H462" s="1" t="s">
        <v>17</v>
      </c>
    </row>
    <row r="463" s="1" customFormat="1" spans="1:8">
      <c r="A463" s="85"/>
      <c r="B463" s="82" t="s">
        <v>27</v>
      </c>
      <c r="C463" s="86"/>
      <c r="D463" s="86"/>
      <c r="E463" s="82">
        <v>65</v>
      </c>
      <c r="F463" s="84" t="s">
        <v>11</v>
      </c>
      <c r="G463" s="15"/>
      <c r="H463" s="1" t="s">
        <v>17</v>
      </c>
    </row>
    <row r="464" s="1" customFormat="1" spans="1:8">
      <c r="A464" s="85"/>
      <c r="B464" s="82" t="s">
        <v>18</v>
      </c>
      <c r="C464" s="86"/>
      <c r="D464" s="86"/>
      <c r="E464" s="82">
        <v>70</v>
      </c>
      <c r="F464" s="84" t="s">
        <v>11</v>
      </c>
      <c r="G464" s="15"/>
      <c r="H464" s="1" t="s">
        <v>19</v>
      </c>
    </row>
    <row r="465" s="1" customFormat="1" spans="1:8">
      <c r="A465" s="85"/>
      <c r="B465" s="82" t="s">
        <v>18</v>
      </c>
      <c r="C465" s="86"/>
      <c r="D465" s="86"/>
      <c r="E465" s="82">
        <v>70</v>
      </c>
      <c r="F465" s="84" t="s">
        <v>13</v>
      </c>
      <c r="G465" s="15">
        <v>9</v>
      </c>
      <c r="H465" s="1" t="s">
        <v>19</v>
      </c>
    </row>
    <row r="466" s="1" customFormat="1" spans="1:8">
      <c r="A466" s="85"/>
      <c r="B466" s="82" t="s">
        <v>18</v>
      </c>
      <c r="C466" s="86"/>
      <c r="D466" s="86"/>
      <c r="E466" s="82">
        <v>77</v>
      </c>
      <c r="F466" s="84" t="s">
        <v>13</v>
      </c>
      <c r="G466" s="15"/>
      <c r="H466" s="1" t="s">
        <v>19</v>
      </c>
    </row>
    <row r="467" s="1" customFormat="1" spans="1:8">
      <c r="A467" s="85"/>
      <c r="B467" s="82" t="s">
        <v>18</v>
      </c>
      <c r="C467" s="86"/>
      <c r="D467" s="86"/>
      <c r="E467" s="82">
        <v>77</v>
      </c>
      <c r="F467" s="84" t="s">
        <v>11</v>
      </c>
      <c r="G467" s="15"/>
      <c r="H467" s="1" t="s">
        <v>19</v>
      </c>
    </row>
    <row r="468" s="1" customFormat="1" spans="1:8">
      <c r="A468" s="85"/>
      <c r="B468" s="82" t="s">
        <v>18</v>
      </c>
      <c r="C468" s="86"/>
      <c r="D468" s="86"/>
      <c r="E468" s="82">
        <v>87</v>
      </c>
      <c r="F468" s="84" t="s">
        <v>13</v>
      </c>
      <c r="G468" s="15">
        <v>1</v>
      </c>
      <c r="H468" s="1" t="s">
        <v>19</v>
      </c>
    </row>
    <row r="469" s="1" customFormat="1" spans="1:8">
      <c r="A469" s="85"/>
      <c r="B469" s="82" t="s">
        <v>18</v>
      </c>
      <c r="C469" s="86"/>
      <c r="D469" s="86"/>
      <c r="E469" s="82">
        <v>87</v>
      </c>
      <c r="F469" s="84" t="s">
        <v>11</v>
      </c>
      <c r="G469" s="15"/>
      <c r="H469" s="1" t="s">
        <v>19</v>
      </c>
    </row>
    <row r="470" s="1" customFormat="1" spans="1:8">
      <c r="A470" s="85"/>
      <c r="B470" s="82" t="s">
        <v>18</v>
      </c>
      <c r="C470" s="86"/>
      <c r="D470" s="86"/>
      <c r="E470" s="82">
        <v>95</v>
      </c>
      <c r="F470" s="84" t="s">
        <v>13</v>
      </c>
      <c r="G470" s="15">
        <v>6</v>
      </c>
      <c r="H470" s="1" t="s">
        <v>19</v>
      </c>
    </row>
    <row r="471" s="1" customFormat="1" spans="1:8">
      <c r="A471" s="85"/>
      <c r="B471" s="82" t="s">
        <v>18</v>
      </c>
      <c r="C471" s="86"/>
      <c r="D471" s="86"/>
      <c r="E471" s="82">
        <v>95</v>
      </c>
      <c r="F471" s="84" t="s">
        <v>11</v>
      </c>
      <c r="G471" s="15">
        <v>3</v>
      </c>
      <c r="H471" s="1" t="s">
        <v>19</v>
      </c>
    </row>
    <row r="472" s="1" customFormat="1" spans="1:8">
      <c r="A472" s="85"/>
      <c r="B472" s="82" t="s">
        <v>27</v>
      </c>
      <c r="C472" s="86"/>
      <c r="D472" s="82" t="s">
        <v>29</v>
      </c>
      <c r="E472" s="82">
        <v>65</v>
      </c>
      <c r="F472" s="84" t="s">
        <v>11</v>
      </c>
      <c r="G472" s="15"/>
      <c r="H472" s="1" t="s">
        <v>17</v>
      </c>
    </row>
    <row r="473" s="1" customFormat="1" spans="1:8">
      <c r="A473" s="85"/>
      <c r="B473" s="82" t="s">
        <v>27</v>
      </c>
      <c r="C473" s="86"/>
      <c r="D473" s="82"/>
      <c r="E473" s="82">
        <v>65</v>
      </c>
      <c r="F473" s="84" t="s">
        <v>13</v>
      </c>
      <c r="G473" s="15">
        <v>3</v>
      </c>
      <c r="H473" s="1" t="s">
        <v>17</v>
      </c>
    </row>
    <row r="474" s="1" customFormat="1" spans="1:8">
      <c r="A474" s="85"/>
      <c r="B474" s="82" t="s">
        <v>27</v>
      </c>
      <c r="C474" s="86"/>
      <c r="D474" s="82"/>
      <c r="E474" s="82">
        <v>55</v>
      </c>
      <c r="F474" s="84" t="s">
        <v>13</v>
      </c>
      <c r="G474" s="15">
        <v>2</v>
      </c>
      <c r="H474" s="1" t="s">
        <v>17</v>
      </c>
    </row>
    <row r="475" s="1" customFormat="1" spans="1:8">
      <c r="A475" s="85"/>
      <c r="B475" s="82" t="s">
        <v>18</v>
      </c>
      <c r="C475" s="86"/>
      <c r="D475" s="82"/>
      <c r="E475" s="82">
        <v>70</v>
      </c>
      <c r="F475" s="84" t="s">
        <v>11</v>
      </c>
      <c r="G475" s="15"/>
      <c r="H475" s="1" t="s">
        <v>19</v>
      </c>
    </row>
    <row r="476" s="1" customFormat="1" spans="1:8">
      <c r="A476" s="85"/>
      <c r="B476" s="82" t="s">
        <v>18</v>
      </c>
      <c r="C476" s="86"/>
      <c r="D476" s="82"/>
      <c r="E476" s="82">
        <v>102</v>
      </c>
      <c r="F476" s="84" t="s">
        <v>13</v>
      </c>
      <c r="G476" s="15"/>
      <c r="H476" s="1" t="s">
        <v>19</v>
      </c>
    </row>
    <row r="477" s="1" customFormat="1" spans="1:8">
      <c r="A477" s="85"/>
      <c r="B477" s="82" t="s">
        <v>27</v>
      </c>
      <c r="C477" s="86"/>
      <c r="D477" s="86" t="s">
        <v>30</v>
      </c>
      <c r="E477" s="82">
        <v>55</v>
      </c>
      <c r="F477" s="84" t="s">
        <v>11</v>
      </c>
      <c r="G477" s="15">
        <v>3</v>
      </c>
      <c r="H477" s="1" t="s">
        <v>17</v>
      </c>
    </row>
    <row r="478" s="1" customFormat="1" spans="1:8">
      <c r="A478" s="85"/>
      <c r="B478" s="82" t="s">
        <v>27</v>
      </c>
      <c r="C478" s="86"/>
      <c r="D478" s="86"/>
      <c r="E478" s="82">
        <v>55</v>
      </c>
      <c r="F478" s="84" t="s">
        <v>13</v>
      </c>
      <c r="G478" s="15">
        <v>2</v>
      </c>
      <c r="H478" s="1" t="s">
        <v>17</v>
      </c>
    </row>
    <row r="479" s="1" customFormat="1" spans="1:8">
      <c r="A479" s="85"/>
      <c r="B479" s="82" t="s">
        <v>27</v>
      </c>
      <c r="C479" s="86"/>
      <c r="D479" s="86"/>
      <c r="E479" s="82">
        <v>65</v>
      </c>
      <c r="F479" s="84" t="s">
        <v>13</v>
      </c>
      <c r="G479" s="15">
        <v>2</v>
      </c>
      <c r="H479" s="1" t="s">
        <v>17</v>
      </c>
    </row>
    <row r="480" s="1" customFormat="1" spans="1:8">
      <c r="A480" s="85"/>
      <c r="B480" s="82" t="s">
        <v>27</v>
      </c>
      <c r="C480" s="86"/>
      <c r="D480" s="86"/>
      <c r="E480" s="82">
        <v>65</v>
      </c>
      <c r="F480" s="84" t="s">
        <v>11</v>
      </c>
      <c r="G480" s="15">
        <v>2</v>
      </c>
      <c r="H480" s="1" t="s">
        <v>17</v>
      </c>
    </row>
    <row r="481" s="1" customFormat="1" spans="1:8">
      <c r="A481" s="85"/>
      <c r="B481" s="82" t="s">
        <v>27</v>
      </c>
      <c r="C481" s="86"/>
      <c r="D481" s="83" t="s">
        <v>22</v>
      </c>
      <c r="E481" s="82">
        <v>55</v>
      </c>
      <c r="F481" s="84" t="s">
        <v>13</v>
      </c>
      <c r="G481" s="15">
        <v>8</v>
      </c>
      <c r="H481" s="1" t="s">
        <v>17</v>
      </c>
    </row>
    <row r="482" s="1" customFormat="1" spans="1:8">
      <c r="A482" s="85"/>
      <c r="B482" s="82" t="s">
        <v>27</v>
      </c>
      <c r="C482" s="86"/>
      <c r="D482" s="86"/>
      <c r="E482" s="82">
        <v>55</v>
      </c>
      <c r="F482" s="84" t="s">
        <v>11</v>
      </c>
      <c r="G482" s="15"/>
      <c r="H482" s="1" t="s">
        <v>17</v>
      </c>
    </row>
    <row r="483" s="1" customFormat="1" spans="1:8">
      <c r="A483" s="85"/>
      <c r="B483" s="82" t="s">
        <v>27</v>
      </c>
      <c r="C483" s="86"/>
      <c r="D483" s="86"/>
      <c r="E483" s="82">
        <v>65</v>
      </c>
      <c r="F483" s="84" t="s">
        <v>11</v>
      </c>
      <c r="G483" s="15"/>
      <c r="H483" s="1" t="s">
        <v>17</v>
      </c>
    </row>
    <row r="484" s="1" customFormat="1" spans="1:8">
      <c r="A484" s="85"/>
      <c r="B484" s="82" t="s">
        <v>27</v>
      </c>
      <c r="C484" s="86"/>
      <c r="D484" s="86"/>
      <c r="E484" s="82">
        <v>65</v>
      </c>
      <c r="F484" s="84" t="s">
        <v>13</v>
      </c>
      <c r="G484" s="15">
        <v>6</v>
      </c>
      <c r="H484" s="1" t="s">
        <v>17</v>
      </c>
    </row>
    <row r="485" s="1" customFormat="1" spans="1:8">
      <c r="A485" s="85"/>
      <c r="B485" s="82" t="s">
        <v>18</v>
      </c>
      <c r="C485" s="86"/>
      <c r="D485" s="86"/>
      <c r="E485" s="82">
        <v>70</v>
      </c>
      <c r="F485" s="84" t="s">
        <v>13</v>
      </c>
      <c r="G485" s="15">
        <v>1</v>
      </c>
      <c r="H485" s="1" t="s">
        <v>19</v>
      </c>
    </row>
    <row r="486" s="1" customFormat="1" spans="1:8">
      <c r="A486" s="85"/>
      <c r="B486" s="82" t="s">
        <v>18</v>
      </c>
      <c r="C486" s="86"/>
      <c r="D486" s="86"/>
      <c r="E486" s="82">
        <v>70</v>
      </c>
      <c r="F486" s="84" t="s">
        <v>11</v>
      </c>
      <c r="G486" s="15"/>
      <c r="H486" s="1" t="s">
        <v>19</v>
      </c>
    </row>
    <row r="487" s="1" customFormat="1" spans="1:8">
      <c r="A487" s="85"/>
      <c r="B487" s="82" t="s">
        <v>18</v>
      </c>
      <c r="C487" s="86"/>
      <c r="D487" s="86"/>
      <c r="E487" s="82">
        <v>77</v>
      </c>
      <c r="F487" s="84" t="s">
        <v>11</v>
      </c>
      <c r="G487" s="15"/>
      <c r="H487" s="1" t="s">
        <v>19</v>
      </c>
    </row>
    <row r="488" s="1" customFormat="1" spans="1:8">
      <c r="A488" s="85"/>
      <c r="B488" s="82" t="s">
        <v>18</v>
      </c>
      <c r="C488" s="86"/>
      <c r="D488" s="86"/>
      <c r="E488" s="82">
        <v>77</v>
      </c>
      <c r="F488" s="84" t="s">
        <v>13</v>
      </c>
      <c r="G488" s="15"/>
      <c r="H488" s="1" t="s">
        <v>19</v>
      </c>
    </row>
    <row r="489" s="1" customFormat="1" spans="1:8">
      <c r="A489" s="85"/>
      <c r="B489" s="82" t="s">
        <v>18</v>
      </c>
      <c r="C489" s="86"/>
      <c r="D489" s="86"/>
      <c r="E489" s="82">
        <v>87</v>
      </c>
      <c r="F489" s="84" t="s">
        <v>13</v>
      </c>
      <c r="G489" s="15">
        <v>5</v>
      </c>
      <c r="H489" s="1" t="s">
        <v>19</v>
      </c>
    </row>
    <row r="490" s="1" customFormat="1" spans="1:8">
      <c r="A490" s="85"/>
      <c r="B490" s="82" t="s">
        <v>18</v>
      </c>
      <c r="C490" s="86"/>
      <c r="D490" s="86"/>
      <c r="E490" s="82">
        <v>87</v>
      </c>
      <c r="F490" s="84" t="s">
        <v>11</v>
      </c>
      <c r="G490" s="15"/>
      <c r="H490" s="1" t="s">
        <v>19</v>
      </c>
    </row>
    <row r="491" s="1" customFormat="1" spans="1:8">
      <c r="A491" s="85"/>
      <c r="B491" s="82" t="s">
        <v>18</v>
      </c>
      <c r="C491" s="86"/>
      <c r="D491" s="86"/>
      <c r="E491" s="82">
        <v>95</v>
      </c>
      <c r="F491" s="84" t="s">
        <v>11</v>
      </c>
      <c r="G491" s="15"/>
      <c r="H491" s="1" t="s">
        <v>19</v>
      </c>
    </row>
    <row r="492" s="1" customFormat="1" spans="1:8">
      <c r="A492" s="85"/>
      <c r="B492" s="82" t="s">
        <v>18</v>
      </c>
      <c r="C492" s="86"/>
      <c r="D492" s="87"/>
      <c r="E492" s="82">
        <v>95</v>
      </c>
      <c r="F492" s="84" t="s">
        <v>13</v>
      </c>
      <c r="G492" s="15">
        <v>4</v>
      </c>
      <c r="H492" s="1" t="s">
        <v>19</v>
      </c>
    </row>
    <row r="493" s="1" customFormat="1" spans="1:8">
      <c r="A493" s="85"/>
      <c r="B493" s="82" t="s">
        <v>27</v>
      </c>
      <c r="C493" s="86"/>
      <c r="D493" s="83" t="s">
        <v>31</v>
      </c>
      <c r="E493" s="82">
        <v>55</v>
      </c>
      <c r="F493" s="84" t="s">
        <v>11</v>
      </c>
      <c r="G493" s="15">
        <v>4</v>
      </c>
      <c r="H493" s="1" t="s">
        <v>17</v>
      </c>
    </row>
    <row r="494" s="1" customFormat="1" spans="1:8">
      <c r="A494" s="85"/>
      <c r="B494" s="82" t="s">
        <v>27</v>
      </c>
      <c r="C494" s="86"/>
      <c r="D494" s="86"/>
      <c r="E494" s="82">
        <v>55</v>
      </c>
      <c r="F494" s="84" t="s">
        <v>13</v>
      </c>
      <c r="G494" s="15">
        <v>2</v>
      </c>
      <c r="H494" s="1" t="s">
        <v>17</v>
      </c>
    </row>
    <row r="495" s="1" customFormat="1" spans="1:8">
      <c r="A495" s="85"/>
      <c r="B495" s="82" t="s">
        <v>27</v>
      </c>
      <c r="C495" s="86"/>
      <c r="D495" s="86"/>
      <c r="E495" s="82">
        <v>65</v>
      </c>
      <c r="F495" s="84" t="s">
        <v>11</v>
      </c>
      <c r="G495" s="15">
        <v>2</v>
      </c>
      <c r="H495" s="1" t="s">
        <v>17</v>
      </c>
    </row>
    <row r="496" s="1" customFormat="1" spans="1:8">
      <c r="A496" s="85"/>
      <c r="B496" s="82" t="s">
        <v>27</v>
      </c>
      <c r="C496" s="86"/>
      <c r="D496" s="86"/>
      <c r="E496" s="82">
        <v>65</v>
      </c>
      <c r="F496" s="84" t="s">
        <v>13</v>
      </c>
      <c r="G496" s="15">
        <v>1</v>
      </c>
      <c r="H496" s="1" t="s">
        <v>17</v>
      </c>
    </row>
    <row r="497" s="1" customFormat="1" spans="1:8">
      <c r="A497" s="85"/>
      <c r="B497" s="82" t="s">
        <v>18</v>
      </c>
      <c r="C497" s="86"/>
      <c r="D497" s="86"/>
      <c r="E497" s="82">
        <v>70</v>
      </c>
      <c r="F497" s="84" t="s">
        <v>11</v>
      </c>
      <c r="G497" s="15"/>
      <c r="H497" s="1" t="s">
        <v>19</v>
      </c>
    </row>
    <row r="498" s="1" customFormat="1" spans="1:8">
      <c r="A498" s="85"/>
      <c r="B498" s="82" t="s">
        <v>18</v>
      </c>
      <c r="C498" s="86"/>
      <c r="D498" s="86"/>
      <c r="E498" s="82">
        <v>70</v>
      </c>
      <c r="F498" s="84" t="s">
        <v>13</v>
      </c>
      <c r="G498" s="15">
        <v>4</v>
      </c>
      <c r="H498" s="1" t="s">
        <v>19</v>
      </c>
    </row>
    <row r="499" s="1" customFormat="1" spans="1:8">
      <c r="A499" s="85"/>
      <c r="B499" s="82" t="s">
        <v>18</v>
      </c>
      <c r="C499" s="86"/>
      <c r="D499" s="86"/>
      <c r="E499" s="82">
        <v>77</v>
      </c>
      <c r="F499" s="84" t="s">
        <v>13</v>
      </c>
      <c r="G499" s="15">
        <v>7</v>
      </c>
      <c r="H499" s="1" t="s">
        <v>19</v>
      </c>
    </row>
    <row r="500" s="1" customFormat="1" spans="1:8">
      <c r="A500" s="85"/>
      <c r="B500" s="82" t="s">
        <v>18</v>
      </c>
      <c r="C500" s="86"/>
      <c r="D500" s="86"/>
      <c r="E500" s="82">
        <v>77</v>
      </c>
      <c r="F500" s="84" t="s">
        <v>11</v>
      </c>
      <c r="G500" s="15"/>
      <c r="H500" s="1" t="s">
        <v>19</v>
      </c>
    </row>
    <row r="501" s="1" customFormat="1" spans="1:8">
      <c r="A501" s="85"/>
      <c r="B501" s="82" t="s">
        <v>18</v>
      </c>
      <c r="C501" s="86"/>
      <c r="D501" s="86"/>
      <c r="E501" s="82">
        <v>87</v>
      </c>
      <c r="F501" s="84" t="s">
        <v>11</v>
      </c>
      <c r="G501" s="15"/>
      <c r="H501" s="1" t="s">
        <v>19</v>
      </c>
    </row>
    <row r="502" s="1" customFormat="1" spans="1:8">
      <c r="A502" s="85"/>
      <c r="B502" s="82" t="s">
        <v>18</v>
      </c>
      <c r="C502" s="86"/>
      <c r="D502" s="87"/>
      <c r="E502" s="82">
        <v>87</v>
      </c>
      <c r="F502" s="84" t="s">
        <v>13</v>
      </c>
      <c r="G502" s="15">
        <v>7</v>
      </c>
      <c r="H502" s="1" t="s">
        <v>19</v>
      </c>
    </row>
    <row r="503" s="1" customFormat="1" spans="1:8">
      <c r="A503" s="85"/>
      <c r="B503" s="82" t="s">
        <v>27</v>
      </c>
      <c r="C503" s="86"/>
      <c r="D503" s="86" t="s">
        <v>20</v>
      </c>
      <c r="E503" s="82">
        <v>55</v>
      </c>
      <c r="F503" s="84" t="s">
        <v>13</v>
      </c>
      <c r="G503" s="15"/>
      <c r="H503" s="1" t="s">
        <v>17</v>
      </c>
    </row>
    <row r="504" s="1" customFormat="1" spans="1:8">
      <c r="A504" s="85"/>
      <c r="B504" s="82" t="s">
        <v>27</v>
      </c>
      <c r="C504" s="86"/>
      <c r="D504" s="86"/>
      <c r="E504" s="82">
        <v>55</v>
      </c>
      <c r="F504" s="84" t="s">
        <v>11</v>
      </c>
      <c r="G504" s="15"/>
      <c r="H504" s="1" t="s">
        <v>17</v>
      </c>
    </row>
    <row r="505" s="1" customFormat="1" spans="1:8">
      <c r="A505" s="85"/>
      <c r="B505" s="82" t="s">
        <v>27</v>
      </c>
      <c r="C505" s="86"/>
      <c r="D505" s="86"/>
      <c r="E505" s="82">
        <v>65</v>
      </c>
      <c r="F505" s="84" t="s">
        <v>11</v>
      </c>
      <c r="G505" s="15">
        <v>2</v>
      </c>
      <c r="H505" s="1" t="s">
        <v>17</v>
      </c>
    </row>
    <row r="506" s="1" customFormat="1" spans="1:8">
      <c r="A506" s="85"/>
      <c r="B506" s="82" t="s">
        <v>27</v>
      </c>
      <c r="C506" s="86"/>
      <c r="D506" s="86"/>
      <c r="E506" s="82">
        <v>65</v>
      </c>
      <c r="F506" s="84" t="s">
        <v>13</v>
      </c>
      <c r="G506" s="15">
        <v>13</v>
      </c>
      <c r="H506" s="1" t="s">
        <v>17</v>
      </c>
    </row>
    <row r="507" s="1" customFormat="1" spans="1:8">
      <c r="A507" s="85"/>
      <c r="B507" s="82" t="s">
        <v>18</v>
      </c>
      <c r="C507" s="86"/>
      <c r="D507" s="86"/>
      <c r="E507" s="82">
        <v>70</v>
      </c>
      <c r="F507" s="84" t="s">
        <v>11</v>
      </c>
      <c r="G507" s="15"/>
      <c r="H507" s="1" t="s">
        <v>19</v>
      </c>
    </row>
    <row r="508" s="1" customFormat="1" spans="1:8">
      <c r="A508" s="85"/>
      <c r="B508" s="82" t="s">
        <v>18</v>
      </c>
      <c r="C508" s="86"/>
      <c r="D508" s="86"/>
      <c r="E508" s="82">
        <v>70</v>
      </c>
      <c r="F508" s="84" t="s">
        <v>13</v>
      </c>
      <c r="G508" s="15">
        <v>5</v>
      </c>
      <c r="H508" s="1" t="s">
        <v>19</v>
      </c>
    </row>
    <row r="509" s="1" customFormat="1" spans="1:8">
      <c r="A509" s="85"/>
      <c r="B509" s="82" t="s">
        <v>18</v>
      </c>
      <c r="C509" s="86"/>
      <c r="D509" s="86"/>
      <c r="E509" s="82">
        <v>77</v>
      </c>
      <c r="F509" s="84" t="s">
        <v>11</v>
      </c>
      <c r="G509" s="15"/>
      <c r="H509" s="1" t="s">
        <v>19</v>
      </c>
    </row>
    <row r="510" s="1" customFormat="1" spans="1:8">
      <c r="A510" s="85"/>
      <c r="B510" s="82" t="s">
        <v>18</v>
      </c>
      <c r="C510" s="86"/>
      <c r="D510" s="86"/>
      <c r="E510" s="82">
        <v>77</v>
      </c>
      <c r="F510" s="84" t="s">
        <v>13</v>
      </c>
      <c r="G510" s="15"/>
      <c r="H510" s="1" t="s">
        <v>19</v>
      </c>
    </row>
    <row r="511" s="1" customFormat="1" spans="1:8">
      <c r="A511" s="85"/>
      <c r="B511" s="82" t="s">
        <v>18</v>
      </c>
      <c r="C511" s="86"/>
      <c r="D511" s="86"/>
      <c r="E511" s="82">
        <v>87</v>
      </c>
      <c r="F511" s="84" t="s">
        <v>11</v>
      </c>
      <c r="G511" s="15"/>
      <c r="H511" s="1" t="s">
        <v>19</v>
      </c>
    </row>
    <row r="512" s="1" customFormat="1" spans="1:8">
      <c r="A512" s="85"/>
      <c r="B512" s="82" t="s">
        <v>18</v>
      </c>
      <c r="C512" s="86"/>
      <c r="D512" s="86"/>
      <c r="E512" s="82">
        <v>87</v>
      </c>
      <c r="F512" s="84" t="s">
        <v>13</v>
      </c>
      <c r="G512" s="15">
        <v>89</v>
      </c>
      <c r="H512" s="1" t="s">
        <v>19</v>
      </c>
    </row>
    <row r="513" s="1" customFormat="1" spans="1:8">
      <c r="A513" s="85"/>
      <c r="B513" s="82" t="s">
        <v>18</v>
      </c>
      <c r="C513" s="86"/>
      <c r="D513" s="86"/>
      <c r="E513" s="82">
        <v>87</v>
      </c>
      <c r="F513" s="84" t="s">
        <v>11</v>
      </c>
      <c r="G513" s="15"/>
      <c r="H513" s="1" t="s">
        <v>32</v>
      </c>
    </row>
    <row r="514" s="1" customFormat="1" spans="1:8">
      <c r="A514" s="85"/>
      <c r="B514" s="82" t="s">
        <v>18</v>
      </c>
      <c r="C514" s="86"/>
      <c r="D514" s="86"/>
      <c r="E514" s="82">
        <v>95</v>
      </c>
      <c r="F514" s="84" t="s">
        <v>13</v>
      </c>
      <c r="G514" s="15">
        <v>12</v>
      </c>
      <c r="H514" s="1" t="s">
        <v>19</v>
      </c>
    </row>
    <row r="515" s="1" customFormat="1" spans="1:8">
      <c r="A515" s="85"/>
      <c r="B515" s="82" t="s">
        <v>18</v>
      </c>
      <c r="C515" s="86"/>
      <c r="D515" s="86"/>
      <c r="E515" s="82">
        <v>95</v>
      </c>
      <c r="F515" s="84" t="s">
        <v>11</v>
      </c>
      <c r="G515" s="15">
        <v>1</v>
      </c>
      <c r="H515" s="1" t="s">
        <v>19</v>
      </c>
    </row>
    <row r="516" s="1" customFormat="1" spans="1:8">
      <c r="A516" s="85"/>
      <c r="B516" s="82" t="s">
        <v>18</v>
      </c>
      <c r="C516" s="86"/>
      <c r="D516" s="86"/>
      <c r="E516" s="82">
        <v>102</v>
      </c>
      <c r="F516" s="84" t="s">
        <v>11</v>
      </c>
      <c r="G516" s="15">
        <v>5</v>
      </c>
      <c r="H516" s="1" t="s">
        <v>19</v>
      </c>
    </row>
    <row r="517" s="1" customFormat="1" spans="1:8">
      <c r="A517" s="85"/>
      <c r="B517" s="82" t="s">
        <v>18</v>
      </c>
      <c r="C517" s="86"/>
      <c r="D517" s="86"/>
      <c r="E517" s="82">
        <v>102</v>
      </c>
      <c r="F517" s="84" t="s">
        <v>13</v>
      </c>
      <c r="G517" s="15">
        <v>6</v>
      </c>
      <c r="H517" s="1" t="s">
        <v>19</v>
      </c>
    </row>
    <row r="518" s="1" customFormat="1" spans="1:8">
      <c r="A518" s="85"/>
      <c r="B518" s="82" t="s">
        <v>33</v>
      </c>
      <c r="C518" s="86"/>
      <c r="D518" s="83" t="s">
        <v>10</v>
      </c>
      <c r="E518" s="82">
        <v>55</v>
      </c>
      <c r="F518" s="84" t="s">
        <v>13</v>
      </c>
      <c r="G518" s="15">
        <v>10</v>
      </c>
      <c r="H518" s="1" t="s">
        <v>17</v>
      </c>
    </row>
    <row r="519" s="1" customFormat="1" spans="1:8">
      <c r="A519" s="85"/>
      <c r="B519" s="82" t="s">
        <v>33</v>
      </c>
      <c r="C519" s="86"/>
      <c r="D519" s="86"/>
      <c r="E519" s="82">
        <v>55</v>
      </c>
      <c r="F519" s="84" t="s">
        <v>11</v>
      </c>
      <c r="G519" s="15"/>
      <c r="H519" s="1" t="s">
        <v>17</v>
      </c>
    </row>
    <row r="520" s="1" customFormat="1" spans="1:8">
      <c r="A520" s="85"/>
      <c r="B520" s="82" t="s">
        <v>33</v>
      </c>
      <c r="C520" s="86"/>
      <c r="D520" s="86"/>
      <c r="E520" s="82">
        <v>65</v>
      </c>
      <c r="F520" s="84" t="s">
        <v>13</v>
      </c>
      <c r="G520" s="15">
        <v>1</v>
      </c>
      <c r="H520" s="1" t="s">
        <v>17</v>
      </c>
    </row>
    <row r="521" s="1" customFormat="1" spans="1:8">
      <c r="A521" s="85"/>
      <c r="B521" s="82" t="s">
        <v>33</v>
      </c>
      <c r="C521" s="86"/>
      <c r="D521" s="86"/>
      <c r="E521" s="82">
        <v>65</v>
      </c>
      <c r="F521" s="84" t="s">
        <v>11</v>
      </c>
      <c r="G521" s="15"/>
      <c r="H521" s="1" t="s">
        <v>17</v>
      </c>
    </row>
    <row r="522" s="1" customFormat="1" spans="1:8">
      <c r="A522" s="85"/>
      <c r="B522" s="82" t="s">
        <v>18</v>
      </c>
      <c r="C522" s="86"/>
      <c r="D522" s="86"/>
      <c r="E522" s="82">
        <v>70</v>
      </c>
      <c r="F522" s="84" t="s">
        <v>11</v>
      </c>
      <c r="G522" s="15"/>
      <c r="H522" s="1" t="s">
        <v>19</v>
      </c>
    </row>
    <row r="523" s="1" customFormat="1" spans="1:8">
      <c r="A523" s="85"/>
      <c r="B523" s="82" t="s">
        <v>18</v>
      </c>
      <c r="C523" s="86"/>
      <c r="D523" s="86"/>
      <c r="E523" s="82">
        <v>70</v>
      </c>
      <c r="F523" s="84" t="s">
        <v>13</v>
      </c>
      <c r="G523" s="15">
        <v>1</v>
      </c>
      <c r="H523" s="1" t="s">
        <v>19</v>
      </c>
    </row>
    <row r="524" s="1" customFormat="1" spans="1:8">
      <c r="A524" s="85"/>
      <c r="B524" s="82" t="s">
        <v>18</v>
      </c>
      <c r="C524" s="86"/>
      <c r="D524" s="86"/>
      <c r="E524" s="82">
        <v>77</v>
      </c>
      <c r="F524" s="84" t="s">
        <v>13</v>
      </c>
      <c r="G524" s="15"/>
      <c r="H524" s="1" t="s">
        <v>19</v>
      </c>
    </row>
    <row r="525" s="1" customFormat="1" spans="1:8">
      <c r="A525" s="85"/>
      <c r="B525" s="82" t="s">
        <v>18</v>
      </c>
      <c r="C525" s="86"/>
      <c r="D525" s="86"/>
      <c r="E525" s="82">
        <v>77</v>
      </c>
      <c r="F525" s="84" t="s">
        <v>11</v>
      </c>
      <c r="G525" s="15"/>
      <c r="H525" s="1" t="s">
        <v>19</v>
      </c>
    </row>
    <row r="526" s="1" customFormat="1" spans="1:8">
      <c r="A526" s="85"/>
      <c r="B526" s="82" t="s">
        <v>18</v>
      </c>
      <c r="C526" s="86"/>
      <c r="D526" s="86"/>
      <c r="E526" s="82">
        <v>87</v>
      </c>
      <c r="F526" s="84" t="s">
        <v>13</v>
      </c>
      <c r="G526" s="15"/>
      <c r="H526" s="1" t="s">
        <v>19</v>
      </c>
    </row>
    <row r="527" s="1" customFormat="1" spans="1:8">
      <c r="A527" s="85"/>
      <c r="B527" s="82" t="s">
        <v>18</v>
      </c>
      <c r="C527" s="86"/>
      <c r="D527" s="86"/>
      <c r="E527" s="82">
        <v>87</v>
      </c>
      <c r="F527" s="84" t="s">
        <v>11</v>
      </c>
      <c r="G527" s="15"/>
      <c r="H527" s="1" t="s">
        <v>19</v>
      </c>
    </row>
    <row r="528" s="1" customFormat="1" spans="1:8">
      <c r="A528" s="85"/>
      <c r="B528" s="82" t="s">
        <v>18</v>
      </c>
      <c r="C528" s="86"/>
      <c r="D528" s="86"/>
      <c r="E528" s="82">
        <v>95</v>
      </c>
      <c r="F528" s="84" t="s">
        <v>13</v>
      </c>
      <c r="G528" s="15">
        <v>26</v>
      </c>
      <c r="H528" s="1" t="s">
        <v>19</v>
      </c>
    </row>
    <row r="529" s="1" customFormat="1" spans="1:8">
      <c r="A529" s="85"/>
      <c r="B529" s="82" t="s">
        <v>18</v>
      </c>
      <c r="C529" s="86"/>
      <c r="D529" s="86"/>
      <c r="E529" s="82">
        <v>95</v>
      </c>
      <c r="F529" s="84" t="s">
        <v>11</v>
      </c>
      <c r="G529" s="15"/>
      <c r="H529" s="1" t="s">
        <v>19</v>
      </c>
    </row>
    <row r="530" s="1" customFormat="1" spans="1:8">
      <c r="A530" s="85"/>
      <c r="B530" s="82" t="s">
        <v>18</v>
      </c>
      <c r="C530" s="86"/>
      <c r="D530" s="86"/>
      <c r="E530" s="82">
        <v>102</v>
      </c>
      <c r="F530" s="84" t="s">
        <v>13</v>
      </c>
      <c r="G530" s="15">
        <v>5</v>
      </c>
      <c r="H530" s="1" t="s">
        <v>19</v>
      </c>
    </row>
    <row r="531" s="1" customFormat="1" spans="1:8">
      <c r="A531" s="88"/>
      <c r="B531" s="82" t="s">
        <v>18</v>
      </c>
      <c r="C531" s="87"/>
      <c r="D531" s="87"/>
      <c r="E531" s="82">
        <v>102</v>
      </c>
      <c r="F531" s="84" t="s">
        <v>11</v>
      </c>
      <c r="G531" s="15">
        <v>1</v>
      </c>
      <c r="H531" s="1" t="s">
        <v>19</v>
      </c>
    </row>
    <row r="532" s="1" customFormat="1" spans="1:7">
      <c r="A532" s="54"/>
      <c r="B532" s="89"/>
      <c r="C532" s="21"/>
      <c r="D532" s="21"/>
      <c r="E532" s="21"/>
      <c r="F532" s="60"/>
      <c r="G532" s="15"/>
    </row>
    <row r="533" s="1" customFormat="1" spans="1:8">
      <c r="A533" s="90" t="s">
        <v>34</v>
      </c>
      <c r="B533" s="91" t="s">
        <v>14</v>
      </c>
      <c r="C533" s="92" t="str">
        <f>_xlfn.DISPIMG("ID_629308DFDF69496FB8F014C018F04315",1)</f>
        <v>=DISPIMG("ID_629308DFDF69496FB8F014C018F04315",1)</v>
      </c>
      <c r="D533" s="91" t="s">
        <v>10</v>
      </c>
      <c r="E533" s="91">
        <v>40</v>
      </c>
      <c r="F533" s="93" t="s">
        <v>11</v>
      </c>
      <c r="G533" s="15"/>
      <c r="H533" s="1" t="s">
        <v>15</v>
      </c>
    </row>
    <row r="534" s="1" customFormat="1" spans="1:8">
      <c r="A534" s="94"/>
      <c r="B534" s="91" t="s">
        <v>14</v>
      </c>
      <c r="C534" s="95"/>
      <c r="D534" s="91"/>
      <c r="E534" s="91">
        <v>40</v>
      </c>
      <c r="F534" s="93" t="s">
        <v>13</v>
      </c>
      <c r="G534" s="15"/>
      <c r="H534" s="1" t="s">
        <v>15</v>
      </c>
    </row>
    <row r="535" s="1" customFormat="1" spans="1:8">
      <c r="A535" s="94"/>
      <c r="B535" s="91" t="s">
        <v>14</v>
      </c>
      <c r="C535" s="95"/>
      <c r="D535" s="91"/>
      <c r="E535" s="91">
        <v>50</v>
      </c>
      <c r="F535" s="93" t="s">
        <v>13</v>
      </c>
      <c r="G535" s="15"/>
      <c r="H535" s="1" t="s">
        <v>15</v>
      </c>
    </row>
    <row r="536" s="1" customFormat="1" spans="1:8">
      <c r="A536" s="94"/>
      <c r="B536" s="96" t="s">
        <v>16</v>
      </c>
      <c r="C536" s="95"/>
      <c r="D536" s="91"/>
      <c r="E536" s="91">
        <v>55</v>
      </c>
      <c r="F536" s="93" t="s">
        <v>13</v>
      </c>
      <c r="G536" s="15">
        <v>22</v>
      </c>
      <c r="H536" s="1" t="s">
        <v>17</v>
      </c>
    </row>
    <row r="537" s="1" customFormat="1" spans="1:8">
      <c r="A537" s="94"/>
      <c r="B537" s="96" t="s">
        <v>16</v>
      </c>
      <c r="C537" s="95"/>
      <c r="D537" s="91"/>
      <c r="E537" s="91">
        <v>55</v>
      </c>
      <c r="F537" s="93" t="s">
        <v>11</v>
      </c>
      <c r="G537" s="15">
        <v>14</v>
      </c>
      <c r="H537" s="1" t="s">
        <v>17</v>
      </c>
    </row>
    <row r="538" s="1" customFormat="1" spans="1:8">
      <c r="A538" s="94"/>
      <c r="B538" s="96" t="s">
        <v>16</v>
      </c>
      <c r="C538" s="95"/>
      <c r="D538" s="91"/>
      <c r="E538" s="91">
        <v>65</v>
      </c>
      <c r="F538" s="93" t="s">
        <v>13</v>
      </c>
      <c r="G538" s="15">
        <v>35</v>
      </c>
      <c r="H538" s="1" t="s">
        <v>17</v>
      </c>
    </row>
    <row r="539" s="1" customFormat="1" spans="1:8">
      <c r="A539" s="94"/>
      <c r="B539" s="96" t="s">
        <v>16</v>
      </c>
      <c r="C539" s="95"/>
      <c r="D539" s="91"/>
      <c r="E539" s="91">
        <v>65</v>
      </c>
      <c r="F539" s="93" t="s">
        <v>11</v>
      </c>
      <c r="G539" s="15">
        <v>21</v>
      </c>
      <c r="H539" s="1" t="s">
        <v>17</v>
      </c>
    </row>
    <row r="540" s="1" customFormat="1" spans="1:8">
      <c r="A540" s="94"/>
      <c r="B540" s="91" t="s">
        <v>18</v>
      </c>
      <c r="C540" s="95"/>
      <c r="D540" s="91"/>
      <c r="E540" s="91">
        <v>70</v>
      </c>
      <c r="F540" s="93" t="s">
        <v>11</v>
      </c>
      <c r="G540" s="15"/>
      <c r="H540" s="1" t="s">
        <v>19</v>
      </c>
    </row>
    <row r="541" s="1" customFormat="1" spans="1:8">
      <c r="A541" s="94"/>
      <c r="B541" s="91" t="s">
        <v>18</v>
      </c>
      <c r="C541" s="95"/>
      <c r="D541" s="91"/>
      <c r="E541" s="91">
        <v>70</v>
      </c>
      <c r="F541" s="93" t="s">
        <v>13</v>
      </c>
      <c r="G541" s="15"/>
      <c r="H541" s="1" t="s">
        <v>19</v>
      </c>
    </row>
    <row r="542" s="1" customFormat="1" spans="1:8">
      <c r="A542" s="94"/>
      <c r="B542" s="91" t="s">
        <v>18</v>
      </c>
      <c r="C542" s="95"/>
      <c r="D542" s="91"/>
      <c r="E542" s="91">
        <v>77</v>
      </c>
      <c r="F542" s="93" t="s">
        <v>11</v>
      </c>
      <c r="G542" s="15"/>
      <c r="H542" s="1" t="s">
        <v>19</v>
      </c>
    </row>
    <row r="543" s="1" customFormat="1" spans="1:8">
      <c r="A543" s="94"/>
      <c r="B543" s="91" t="s">
        <v>18</v>
      </c>
      <c r="C543" s="95"/>
      <c r="D543" s="91"/>
      <c r="E543" s="91">
        <v>77</v>
      </c>
      <c r="F543" s="93" t="s">
        <v>13</v>
      </c>
      <c r="G543" s="15"/>
      <c r="H543" s="1" t="s">
        <v>19</v>
      </c>
    </row>
    <row r="544" s="1" customFormat="1" spans="1:8">
      <c r="A544" s="94"/>
      <c r="B544" s="91" t="s">
        <v>18</v>
      </c>
      <c r="C544" s="95"/>
      <c r="D544" s="91"/>
      <c r="E544" s="91">
        <v>87</v>
      </c>
      <c r="F544" s="93" t="s">
        <v>11</v>
      </c>
      <c r="G544" s="15"/>
      <c r="H544" s="1" t="s">
        <v>19</v>
      </c>
    </row>
    <row r="545" s="1" customFormat="1" spans="1:8">
      <c r="A545" s="94"/>
      <c r="B545" s="91" t="s">
        <v>18</v>
      </c>
      <c r="C545" s="95"/>
      <c r="D545" s="91"/>
      <c r="E545" s="91">
        <v>87</v>
      </c>
      <c r="F545" s="93" t="s">
        <v>13</v>
      </c>
      <c r="G545" s="15"/>
      <c r="H545" s="1" t="s">
        <v>19</v>
      </c>
    </row>
    <row r="546" s="1" customFormat="1" spans="1:8">
      <c r="A546" s="94"/>
      <c r="B546" s="91" t="s">
        <v>18</v>
      </c>
      <c r="C546" s="95"/>
      <c r="D546" s="91"/>
      <c r="E546" s="91">
        <v>95</v>
      </c>
      <c r="F546" s="93" t="s">
        <v>13</v>
      </c>
      <c r="G546" s="15">
        <v>3</v>
      </c>
      <c r="H546" s="1" t="s">
        <v>19</v>
      </c>
    </row>
    <row r="547" s="1" customFormat="1" spans="1:8">
      <c r="A547" s="94"/>
      <c r="B547" s="91" t="s">
        <v>18</v>
      </c>
      <c r="C547" s="95"/>
      <c r="D547" s="91"/>
      <c r="E547" s="91">
        <v>95</v>
      </c>
      <c r="F547" s="93" t="s">
        <v>11</v>
      </c>
      <c r="G547" s="15">
        <v>2</v>
      </c>
      <c r="H547" s="1" t="s">
        <v>19</v>
      </c>
    </row>
    <row r="548" s="1" customFormat="1" spans="1:8">
      <c r="A548" s="94"/>
      <c r="B548" s="91" t="s">
        <v>18</v>
      </c>
      <c r="C548" s="95"/>
      <c r="D548" s="91"/>
      <c r="E548" s="91">
        <v>102</v>
      </c>
      <c r="F548" s="93" t="s">
        <v>11</v>
      </c>
      <c r="G548" s="15">
        <v>5</v>
      </c>
      <c r="H548" s="1" t="s">
        <v>19</v>
      </c>
    </row>
    <row r="549" s="1" customFormat="1" spans="1:8">
      <c r="A549" s="94"/>
      <c r="B549" s="91" t="s">
        <v>18</v>
      </c>
      <c r="C549" s="95"/>
      <c r="D549" s="91"/>
      <c r="E549" s="91">
        <v>102</v>
      </c>
      <c r="F549" s="93" t="s">
        <v>13</v>
      </c>
      <c r="G549" s="15">
        <v>11</v>
      </c>
      <c r="H549" s="1" t="s">
        <v>19</v>
      </c>
    </row>
    <row r="550" s="1" customFormat="1" spans="1:8">
      <c r="A550" s="94"/>
      <c r="B550" s="91" t="s">
        <v>18</v>
      </c>
      <c r="C550" s="95"/>
      <c r="D550" s="91" t="s">
        <v>35</v>
      </c>
      <c r="E550" s="91">
        <v>70</v>
      </c>
      <c r="F550" s="93" t="s">
        <v>13</v>
      </c>
      <c r="G550" s="15">
        <v>1</v>
      </c>
      <c r="H550" s="1" t="s">
        <v>19</v>
      </c>
    </row>
    <row r="551" s="1" customFormat="1" spans="1:8">
      <c r="A551" s="94"/>
      <c r="B551" s="91" t="s">
        <v>18</v>
      </c>
      <c r="C551" s="95"/>
      <c r="D551" s="91"/>
      <c r="E551" s="91">
        <v>77</v>
      </c>
      <c r="F551" s="93" t="s">
        <v>13</v>
      </c>
      <c r="G551" s="15"/>
      <c r="H551" s="1" t="s">
        <v>19</v>
      </c>
    </row>
    <row r="552" s="1" customFormat="1" spans="1:8">
      <c r="A552" s="94"/>
      <c r="B552" s="91" t="s">
        <v>18</v>
      </c>
      <c r="C552" s="95"/>
      <c r="D552" s="91"/>
      <c r="E552" s="91">
        <v>87</v>
      </c>
      <c r="F552" s="93" t="s">
        <v>13</v>
      </c>
      <c r="G552" s="15"/>
      <c r="H552" s="1" t="s">
        <v>19</v>
      </c>
    </row>
    <row r="553" s="1" customFormat="1" spans="1:8">
      <c r="A553" s="94"/>
      <c r="B553" s="91" t="s">
        <v>18</v>
      </c>
      <c r="C553" s="95"/>
      <c r="D553" s="91"/>
      <c r="E553" s="91">
        <v>95</v>
      </c>
      <c r="F553" s="93" t="s">
        <v>11</v>
      </c>
      <c r="G553" s="15"/>
      <c r="H553" s="1" t="s">
        <v>19</v>
      </c>
    </row>
    <row r="554" s="1" customFormat="1" spans="1:8">
      <c r="A554" s="94"/>
      <c r="B554" s="96" t="s">
        <v>16</v>
      </c>
      <c r="C554" s="95"/>
      <c r="D554" s="92" t="s">
        <v>28</v>
      </c>
      <c r="E554" s="91">
        <v>65</v>
      </c>
      <c r="F554" s="93" t="s">
        <v>13</v>
      </c>
      <c r="G554" s="15"/>
      <c r="H554" s="1" t="s">
        <v>17</v>
      </c>
    </row>
    <row r="555" s="1" customFormat="1" spans="1:8">
      <c r="A555" s="94"/>
      <c r="B555" s="91" t="s">
        <v>18</v>
      </c>
      <c r="C555" s="95"/>
      <c r="D555" s="95"/>
      <c r="E555" s="91">
        <v>70</v>
      </c>
      <c r="F555" s="93" t="s">
        <v>13</v>
      </c>
      <c r="G555" s="15"/>
      <c r="H555" s="1" t="s">
        <v>19</v>
      </c>
    </row>
    <row r="556" s="1" customFormat="1" spans="1:8">
      <c r="A556" s="94"/>
      <c r="B556" s="91" t="s">
        <v>18</v>
      </c>
      <c r="C556" s="95"/>
      <c r="D556" s="95"/>
      <c r="E556" s="91">
        <v>77</v>
      </c>
      <c r="F556" s="93" t="s">
        <v>13</v>
      </c>
      <c r="G556" s="15"/>
      <c r="H556" s="1" t="s">
        <v>19</v>
      </c>
    </row>
    <row r="557" s="1" customFormat="1" spans="1:8">
      <c r="A557" s="94"/>
      <c r="B557" s="91" t="s">
        <v>18</v>
      </c>
      <c r="C557" s="95"/>
      <c r="D557" s="95"/>
      <c r="E557" s="91">
        <v>77</v>
      </c>
      <c r="F557" s="93" t="s">
        <v>11</v>
      </c>
      <c r="G557" s="15"/>
      <c r="H557" s="1" t="s">
        <v>19</v>
      </c>
    </row>
    <row r="558" s="1" customFormat="1" spans="1:8">
      <c r="A558" s="94"/>
      <c r="B558" s="91" t="s">
        <v>18</v>
      </c>
      <c r="C558" s="95"/>
      <c r="D558" s="95"/>
      <c r="E558" s="91">
        <v>87</v>
      </c>
      <c r="F558" s="93" t="s">
        <v>13</v>
      </c>
      <c r="G558" s="15"/>
      <c r="H558" s="1" t="s">
        <v>19</v>
      </c>
    </row>
    <row r="559" s="1" customFormat="1" spans="1:8">
      <c r="A559" s="94"/>
      <c r="B559" s="91" t="s">
        <v>18</v>
      </c>
      <c r="C559" s="95"/>
      <c r="D559" s="95"/>
      <c r="E559" s="91">
        <v>87</v>
      </c>
      <c r="F559" s="93" t="s">
        <v>11</v>
      </c>
      <c r="G559" s="15"/>
      <c r="H559" s="1" t="s">
        <v>19</v>
      </c>
    </row>
    <row r="560" s="1" customFormat="1" spans="1:8">
      <c r="A560" s="94"/>
      <c r="B560" s="91" t="s">
        <v>18</v>
      </c>
      <c r="C560" s="95"/>
      <c r="D560" s="95"/>
      <c r="E560" s="91">
        <v>95</v>
      </c>
      <c r="F560" s="93" t="s">
        <v>13</v>
      </c>
      <c r="G560" s="15">
        <v>1</v>
      </c>
      <c r="H560" s="1" t="s">
        <v>19</v>
      </c>
    </row>
    <row r="561" s="1" customFormat="1" spans="1:8">
      <c r="A561" s="94"/>
      <c r="B561" s="91" t="s">
        <v>18</v>
      </c>
      <c r="C561" s="95"/>
      <c r="D561" s="95"/>
      <c r="E561" s="91">
        <v>102</v>
      </c>
      <c r="F561" s="93" t="s">
        <v>13</v>
      </c>
      <c r="G561" s="15">
        <v>4</v>
      </c>
      <c r="H561" s="1" t="s">
        <v>19</v>
      </c>
    </row>
    <row r="562" s="1" customFormat="1" spans="1:8">
      <c r="A562" s="94"/>
      <c r="B562" s="91" t="s">
        <v>18</v>
      </c>
      <c r="C562" s="95"/>
      <c r="D562" s="97"/>
      <c r="E562" s="91">
        <v>102</v>
      </c>
      <c r="F562" s="93" t="s">
        <v>11</v>
      </c>
      <c r="G562" s="15"/>
      <c r="H562" s="1" t="s">
        <v>19</v>
      </c>
    </row>
    <row r="563" s="1" customFormat="1" spans="1:8">
      <c r="A563" s="94"/>
      <c r="B563" s="96" t="s">
        <v>16</v>
      </c>
      <c r="C563" s="95"/>
      <c r="D563" s="92" t="s">
        <v>21</v>
      </c>
      <c r="E563" s="91">
        <v>55</v>
      </c>
      <c r="F563" s="93" t="s">
        <v>13</v>
      </c>
      <c r="G563" s="15">
        <v>8</v>
      </c>
      <c r="H563" s="1" t="s">
        <v>17</v>
      </c>
    </row>
    <row r="564" s="1" customFormat="1" spans="1:8">
      <c r="A564" s="94"/>
      <c r="B564" s="96" t="s">
        <v>16</v>
      </c>
      <c r="C564" s="95"/>
      <c r="D564" s="95"/>
      <c r="E564" s="91">
        <v>65</v>
      </c>
      <c r="F564" s="93" t="s">
        <v>13</v>
      </c>
      <c r="G564" s="15">
        <v>7</v>
      </c>
      <c r="H564" s="1" t="s">
        <v>17</v>
      </c>
    </row>
    <row r="565" s="1" customFormat="1" spans="1:8">
      <c r="A565" s="94"/>
      <c r="B565" s="91" t="s">
        <v>18</v>
      </c>
      <c r="C565" s="95"/>
      <c r="D565" s="95"/>
      <c r="E565" s="91">
        <v>70</v>
      </c>
      <c r="F565" s="93" t="s">
        <v>13</v>
      </c>
      <c r="G565" s="15"/>
      <c r="H565" s="1" t="s">
        <v>19</v>
      </c>
    </row>
    <row r="566" s="1" customFormat="1" spans="1:8">
      <c r="A566" s="94"/>
      <c r="B566" s="91" t="s">
        <v>18</v>
      </c>
      <c r="C566" s="95"/>
      <c r="D566" s="95"/>
      <c r="E566" s="91">
        <v>77</v>
      </c>
      <c r="F566" s="93" t="s">
        <v>13</v>
      </c>
      <c r="G566" s="15">
        <v>20</v>
      </c>
      <c r="H566" s="1" t="s">
        <v>19</v>
      </c>
    </row>
    <row r="567" s="1" customFormat="1" spans="1:8">
      <c r="A567" s="94"/>
      <c r="B567" s="91" t="s">
        <v>18</v>
      </c>
      <c r="C567" s="95"/>
      <c r="D567" s="95"/>
      <c r="E567" s="91">
        <v>77</v>
      </c>
      <c r="F567" s="93" t="s">
        <v>11</v>
      </c>
      <c r="G567" s="15"/>
      <c r="H567" s="1" t="s">
        <v>19</v>
      </c>
    </row>
    <row r="568" s="1" customFormat="1" spans="1:8">
      <c r="A568" s="94"/>
      <c r="B568" s="91" t="s">
        <v>18</v>
      </c>
      <c r="C568" s="95"/>
      <c r="D568" s="95"/>
      <c r="E568" s="91">
        <v>87</v>
      </c>
      <c r="F568" s="93" t="s">
        <v>13</v>
      </c>
      <c r="G568" s="15">
        <v>16</v>
      </c>
      <c r="H568" s="1" t="s">
        <v>19</v>
      </c>
    </row>
    <row r="569" s="1" customFormat="1" spans="1:8">
      <c r="A569" s="94"/>
      <c r="B569" s="91" t="s">
        <v>18</v>
      </c>
      <c r="C569" s="95"/>
      <c r="D569" s="95"/>
      <c r="E569" s="91">
        <v>87</v>
      </c>
      <c r="F569" s="93" t="s">
        <v>11</v>
      </c>
      <c r="G569" s="15"/>
      <c r="H569" s="1" t="s">
        <v>19</v>
      </c>
    </row>
    <row r="570" s="1" customFormat="1" spans="1:8">
      <c r="A570" s="94"/>
      <c r="B570" s="91" t="s">
        <v>18</v>
      </c>
      <c r="C570" s="95"/>
      <c r="D570" s="95"/>
      <c r="E570" s="91">
        <v>95</v>
      </c>
      <c r="F570" s="93" t="s">
        <v>13</v>
      </c>
      <c r="G570" s="15"/>
      <c r="H570" s="1" t="s">
        <v>19</v>
      </c>
    </row>
    <row r="571" s="1" customFormat="1" spans="1:8">
      <c r="A571" s="94"/>
      <c r="B571" s="91" t="s">
        <v>18</v>
      </c>
      <c r="C571" s="95"/>
      <c r="D571" s="95"/>
      <c r="E571" s="91">
        <v>102</v>
      </c>
      <c r="F571" s="93" t="s">
        <v>13</v>
      </c>
      <c r="G571" s="15">
        <v>1</v>
      </c>
      <c r="H571" s="1" t="s">
        <v>19</v>
      </c>
    </row>
    <row r="572" s="1" customFormat="1" spans="1:8">
      <c r="A572" s="94"/>
      <c r="B572" s="91" t="s">
        <v>18</v>
      </c>
      <c r="C572" s="95"/>
      <c r="D572" s="97"/>
      <c r="E572" s="91">
        <v>102</v>
      </c>
      <c r="F572" s="93" t="s">
        <v>11</v>
      </c>
      <c r="G572" s="15"/>
      <c r="H572" s="1" t="s">
        <v>19</v>
      </c>
    </row>
    <row r="573" s="1" customFormat="1" spans="1:8">
      <c r="A573" s="94"/>
      <c r="B573" s="96" t="s">
        <v>16</v>
      </c>
      <c r="C573" s="95"/>
      <c r="D573" s="91" t="s">
        <v>30</v>
      </c>
      <c r="E573" s="91">
        <v>55</v>
      </c>
      <c r="F573" s="93" t="s">
        <v>13</v>
      </c>
      <c r="G573" s="15">
        <v>1</v>
      </c>
      <c r="H573" s="1" t="s">
        <v>17</v>
      </c>
    </row>
    <row r="574" s="1" customFormat="1" spans="1:8">
      <c r="A574" s="94"/>
      <c r="B574" s="91" t="s">
        <v>18</v>
      </c>
      <c r="C574" s="95"/>
      <c r="D574" s="91"/>
      <c r="E574" s="91">
        <v>77</v>
      </c>
      <c r="F574" s="93" t="s">
        <v>13</v>
      </c>
      <c r="G574" s="15"/>
      <c r="H574" s="1" t="s">
        <v>19</v>
      </c>
    </row>
    <row r="575" s="1" customFormat="1" spans="1:8">
      <c r="A575" s="94"/>
      <c r="B575" s="91" t="s">
        <v>18</v>
      </c>
      <c r="C575" s="95"/>
      <c r="D575" s="91"/>
      <c r="E575" s="91">
        <v>87</v>
      </c>
      <c r="F575" s="93" t="s">
        <v>11</v>
      </c>
      <c r="G575" s="15"/>
      <c r="H575" s="1" t="s">
        <v>19</v>
      </c>
    </row>
    <row r="576" s="1" customFormat="1" spans="1:8">
      <c r="A576" s="94"/>
      <c r="B576" s="91" t="s">
        <v>18</v>
      </c>
      <c r="C576" s="95"/>
      <c r="D576" s="91"/>
      <c r="E576" s="91">
        <v>87</v>
      </c>
      <c r="F576" s="93" t="s">
        <v>13</v>
      </c>
      <c r="G576" s="15">
        <v>2</v>
      </c>
      <c r="H576" s="1" t="s">
        <v>19</v>
      </c>
    </row>
    <row r="577" s="1" customFormat="1" spans="1:8">
      <c r="A577" s="94"/>
      <c r="B577" s="96" t="s">
        <v>16</v>
      </c>
      <c r="C577" s="95"/>
      <c r="D577" s="92" t="s">
        <v>22</v>
      </c>
      <c r="E577" s="91">
        <v>55</v>
      </c>
      <c r="F577" s="93" t="s">
        <v>11</v>
      </c>
      <c r="G577" s="15"/>
      <c r="H577" s="1" t="s">
        <v>17</v>
      </c>
    </row>
    <row r="578" s="1" customFormat="1" spans="1:8">
      <c r="A578" s="94"/>
      <c r="B578" s="96" t="s">
        <v>16</v>
      </c>
      <c r="C578" s="95"/>
      <c r="D578" s="95"/>
      <c r="E578" s="91">
        <v>55</v>
      </c>
      <c r="F578" s="93" t="s">
        <v>13</v>
      </c>
      <c r="G578" s="15"/>
      <c r="H578" s="1" t="s">
        <v>17</v>
      </c>
    </row>
    <row r="579" s="1" customFormat="1" spans="1:8">
      <c r="A579" s="94"/>
      <c r="B579" s="96" t="s">
        <v>16</v>
      </c>
      <c r="C579" s="95"/>
      <c r="D579" s="95"/>
      <c r="E579" s="91">
        <v>65</v>
      </c>
      <c r="F579" s="93" t="s">
        <v>13</v>
      </c>
      <c r="G579" s="15">
        <v>4</v>
      </c>
      <c r="H579" s="1" t="s">
        <v>17</v>
      </c>
    </row>
    <row r="580" s="1" customFormat="1" spans="1:8">
      <c r="A580" s="94"/>
      <c r="B580" s="96" t="s">
        <v>16</v>
      </c>
      <c r="C580" s="95"/>
      <c r="D580" s="95"/>
      <c r="E580" s="91">
        <v>65</v>
      </c>
      <c r="F580" s="93" t="s">
        <v>11</v>
      </c>
      <c r="G580" s="15"/>
      <c r="H580" s="1" t="s">
        <v>17</v>
      </c>
    </row>
    <row r="581" s="1" customFormat="1" spans="1:8">
      <c r="A581" s="94"/>
      <c r="B581" s="91" t="s">
        <v>18</v>
      </c>
      <c r="C581" s="95"/>
      <c r="D581" s="95"/>
      <c r="E581" s="91">
        <v>70</v>
      </c>
      <c r="F581" s="93" t="s">
        <v>11</v>
      </c>
      <c r="G581" s="15"/>
      <c r="H581" s="1" t="s">
        <v>19</v>
      </c>
    </row>
    <row r="582" s="1" customFormat="1" spans="1:8">
      <c r="A582" s="94"/>
      <c r="B582" s="91" t="s">
        <v>18</v>
      </c>
      <c r="C582" s="95"/>
      <c r="D582" s="95"/>
      <c r="E582" s="91">
        <v>70</v>
      </c>
      <c r="F582" s="93" t="s">
        <v>13</v>
      </c>
      <c r="G582" s="15"/>
      <c r="H582" s="1" t="s">
        <v>19</v>
      </c>
    </row>
    <row r="583" s="1" customFormat="1" spans="1:8">
      <c r="A583" s="94"/>
      <c r="B583" s="91" t="s">
        <v>18</v>
      </c>
      <c r="C583" s="95"/>
      <c r="D583" s="95"/>
      <c r="E583" s="91">
        <v>77</v>
      </c>
      <c r="F583" s="93" t="s">
        <v>11</v>
      </c>
      <c r="G583" s="15"/>
      <c r="H583" s="1" t="s">
        <v>19</v>
      </c>
    </row>
    <row r="584" s="1" customFormat="1" spans="1:8">
      <c r="A584" s="94"/>
      <c r="B584" s="91" t="s">
        <v>18</v>
      </c>
      <c r="C584" s="95"/>
      <c r="D584" s="95"/>
      <c r="E584" s="91">
        <v>77</v>
      </c>
      <c r="F584" s="93" t="s">
        <v>13</v>
      </c>
      <c r="G584" s="15"/>
      <c r="H584" s="1" t="s">
        <v>19</v>
      </c>
    </row>
    <row r="585" s="1" customFormat="1" spans="1:8">
      <c r="A585" s="94"/>
      <c r="B585" s="91" t="s">
        <v>18</v>
      </c>
      <c r="C585" s="95"/>
      <c r="D585" s="95"/>
      <c r="E585" s="91">
        <v>87</v>
      </c>
      <c r="F585" s="93" t="s">
        <v>13</v>
      </c>
      <c r="G585" s="15"/>
      <c r="H585" s="1" t="s">
        <v>19</v>
      </c>
    </row>
    <row r="586" s="1" customFormat="1" spans="1:8">
      <c r="A586" s="94"/>
      <c r="B586" s="91" t="s">
        <v>18</v>
      </c>
      <c r="C586" s="95"/>
      <c r="D586" s="95"/>
      <c r="E586" s="91">
        <v>87</v>
      </c>
      <c r="F586" s="93" t="s">
        <v>11</v>
      </c>
      <c r="G586" s="15"/>
      <c r="H586" s="1" t="s">
        <v>19</v>
      </c>
    </row>
    <row r="587" s="1" customFormat="1" spans="1:8">
      <c r="A587" s="94"/>
      <c r="B587" s="91" t="s">
        <v>18</v>
      </c>
      <c r="C587" s="95"/>
      <c r="D587" s="95"/>
      <c r="E587" s="91">
        <v>95</v>
      </c>
      <c r="F587" s="93" t="s">
        <v>13</v>
      </c>
      <c r="G587" s="15">
        <v>5</v>
      </c>
      <c r="H587" s="1" t="s">
        <v>19</v>
      </c>
    </row>
    <row r="588" s="1" customFormat="1" spans="1:8">
      <c r="A588" s="94"/>
      <c r="B588" s="91" t="s">
        <v>18</v>
      </c>
      <c r="C588" s="95"/>
      <c r="D588" s="97"/>
      <c r="E588" s="91">
        <v>95</v>
      </c>
      <c r="F588" s="93" t="s">
        <v>11</v>
      </c>
      <c r="G588" s="15"/>
      <c r="H588" s="1" t="s">
        <v>19</v>
      </c>
    </row>
    <row r="589" s="1" customFormat="1" spans="1:8">
      <c r="A589" s="94"/>
      <c r="B589" s="91" t="s">
        <v>27</v>
      </c>
      <c r="C589" s="95"/>
      <c r="D589" s="95" t="s">
        <v>24</v>
      </c>
      <c r="E589" s="91">
        <v>65</v>
      </c>
      <c r="F589" s="93" t="s">
        <v>13</v>
      </c>
      <c r="G589" s="15">
        <v>1</v>
      </c>
      <c r="H589" s="1" t="s">
        <v>17</v>
      </c>
    </row>
    <row r="590" s="1" customFormat="1" spans="1:8">
      <c r="A590" s="94"/>
      <c r="B590" s="91" t="s">
        <v>27</v>
      </c>
      <c r="C590" s="95"/>
      <c r="D590" s="95"/>
      <c r="E590" s="91">
        <v>65</v>
      </c>
      <c r="F590" s="93" t="s">
        <v>11</v>
      </c>
      <c r="G590" s="15">
        <v>5</v>
      </c>
      <c r="H590" s="1" t="s">
        <v>17</v>
      </c>
    </row>
    <row r="591" s="1" customFormat="1" spans="1:8">
      <c r="A591" s="94"/>
      <c r="B591" s="91" t="s">
        <v>27</v>
      </c>
      <c r="C591" s="95"/>
      <c r="D591" s="95"/>
      <c r="E591" s="91">
        <v>55</v>
      </c>
      <c r="F591" s="93" t="s">
        <v>13</v>
      </c>
      <c r="G591" s="15">
        <v>1</v>
      </c>
      <c r="H591" s="1" t="s">
        <v>17</v>
      </c>
    </row>
    <row r="592" s="1" customFormat="1" spans="1:8">
      <c r="A592" s="94"/>
      <c r="B592" s="91" t="s">
        <v>27</v>
      </c>
      <c r="C592" s="95"/>
      <c r="D592" s="95"/>
      <c r="E592" s="91">
        <v>55</v>
      </c>
      <c r="F592" s="93" t="s">
        <v>11</v>
      </c>
      <c r="G592" s="15"/>
      <c r="H592" s="1" t="s">
        <v>17</v>
      </c>
    </row>
    <row r="593" s="1" customFormat="1" spans="1:8">
      <c r="A593" s="94"/>
      <c r="B593" s="91" t="s">
        <v>18</v>
      </c>
      <c r="C593" s="95"/>
      <c r="D593" s="95"/>
      <c r="E593" s="91">
        <v>70</v>
      </c>
      <c r="F593" s="93" t="s">
        <v>13</v>
      </c>
      <c r="G593" s="15"/>
      <c r="H593" s="1" t="s">
        <v>19</v>
      </c>
    </row>
    <row r="594" s="1" customFormat="1" spans="1:8">
      <c r="A594" s="94"/>
      <c r="B594" s="91" t="s">
        <v>18</v>
      </c>
      <c r="C594" s="95"/>
      <c r="D594" s="95"/>
      <c r="E594" s="91">
        <v>77</v>
      </c>
      <c r="F594" s="93" t="s">
        <v>11</v>
      </c>
      <c r="G594" s="15"/>
      <c r="H594" s="1" t="s">
        <v>19</v>
      </c>
    </row>
    <row r="595" s="1" customFormat="1" spans="1:8">
      <c r="A595" s="94"/>
      <c r="B595" s="91" t="s">
        <v>18</v>
      </c>
      <c r="C595" s="95"/>
      <c r="D595" s="95"/>
      <c r="E595" s="91">
        <v>77</v>
      </c>
      <c r="F595" s="93" t="s">
        <v>13</v>
      </c>
      <c r="G595" s="15"/>
      <c r="H595" s="1" t="s">
        <v>19</v>
      </c>
    </row>
    <row r="596" s="1" customFormat="1" spans="1:8">
      <c r="A596" s="94"/>
      <c r="B596" s="91" t="s">
        <v>18</v>
      </c>
      <c r="C596" s="95"/>
      <c r="D596" s="95"/>
      <c r="E596" s="91">
        <v>87</v>
      </c>
      <c r="F596" s="93" t="s">
        <v>11</v>
      </c>
      <c r="G596" s="15"/>
      <c r="H596" s="1" t="s">
        <v>19</v>
      </c>
    </row>
    <row r="597" s="1" customFormat="1" spans="1:8">
      <c r="A597" s="94"/>
      <c r="B597" s="91" t="s">
        <v>18</v>
      </c>
      <c r="C597" s="95"/>
      <c r="D597" s="95"/>
      <c r="E597" s="91">
        <v>87</v>
      </c>
      <c r="F597" s="93" t="s">
        <v>13</v>
      </c>
      <c r="G597" s="15">
        <v>4</v>
      </c>
      <c r="H597" s="1" t="s">
        <v>19</v>
      </c>
    </row>
    <row r="598" s="1" customFormat="1" ht="16" customHeight="1" spans="1:8">
      <c r="A598" s="94"/>
      <c r="B598" s="91" t="s">
        <v>18</v>
      </c>
      <c r="C598" s="95"/>
      <c r="D598" s="95"/>
      <c r="E598" s="91">
        <v>95</v>
      </c>
      <c r="F598" s="93" t="s">
        <v>11</v>
      </c>
      <c r="G598" s="15">
        <v>1</v>
      </c>
      <c r="H598" s="1" t="s">
        <v>19</v>
      </c>
    </row>
    <row r="599" s="1" customFormat="1" ht="16" customHeight="1" spans="1:8">
      <c r="A599" s="94"/>
      <c r="B599" s="91" t="s">
        <v>18</v>
      </c>
      <c r="C599" s="95"/>
      <c r="D599" s="97"/>
      <c r="E599" s="91">
        <v>95</v>
      </c>
      <c r="F599" s="93" t="s">
        <v>13</v>
      </c>
      <c r="G599" s="15">
        <v>6</v>
      </c>
      <c r="H599" s="1" t="s">
        <v>19</v>
      </c>
    </row>
    <row r="600" s="1" customFormat="1" spans="1:8">
      <c r="A600" s="94"/>
      <c r="B600" s="91" t="s">
        <v>14</v>
      </c>
      <c r="C600" s="95"/>
      <c r="D600" s="91" t="s">
        <v>20</v>
      </c>
      <c r="E600" s="91">
        <v>40</v>
      </c>
      <c r="F600" s="93" t="s">
        <v>13</v>
      </c>
      <c r="G600" s="15"/>
      <c r="H600" s="1" t="s">
        <v>15</v>
      </c>
    </row>
    <row r="601" s="1" customFormat="1" spans="1:8">
      <c r="A601" s="94"/>
      <c r="B601" s="91" t="s">
        <v>14</v>
      </c>
      <c r="C601" s="95"/>
      <c r="D601" s="91"/>
      <c r="E601" s="91">
        <v>50</v>
      </c>
      <c r="F601" s="93" t="s">
        <v>13</v>
      </c>
      <c r="G601" s="15"/>
      <c r="H601" s="1" t="s">
        <v>15</v>
      </c>
    </row>
    <row r="602" s="1" customFormat="1" spans="1:8">
      <c r="A602" s="94"/>
      <c r="B602" s="91" t="s">
        <v>14</v>
      </c>
      <c r="C602" s="95"/>
      <c r="D602" s="91"/>
      <c r="E602" s="91">
        <v>50</v>
      </c>
      <c r="F602" s="93" t="s">
        <v>11</v>
      </c>
      <c r="G602" s="15"/>
      <c r="H602" s="1" t="s">
        <v>15</v>
      </c>
    </row>
    <row r="603" s="1" customFormat="1" spans="1:8">
      <c r="A603" s="94"/>
      <c r="B603" s="96" t="s">
        <v>16</v>
      </c>
      <c r="C603" s="95"/>
      <c r="D603" s="91"/>
      <c r="E603" s="91">
        <v>55</v>
      </c>
      <c r="F603" s="93" t="s">
        <v>11</v>
      </c>
      <c r="G603" s="15">
        <v>3</v>
      </c>
      <c r="H603" s="1" t="s">
        <v>17</v>
      </c>
    </row>
    <row r="604" s="1" customFormat="1" spans="1:8">
      <c r="A604" s="94"/>
      <c r="B604" s="96" t="s">
        <v>16</v>
      </c>
      <c r="C604" s="95"/>
      <c r="D604" s="91"/>
      <c r="E604" s="91">
        <v>55</v>
      </c>
      <c r="F604" s="93" t="s">
        <v>13</v>
      </c>
      <c r="G604" s="15"/>
      <c r="H604" s="1" t="s">
        <v>17</v>
      </c>
    </row>
    <row r="605" s="1" customFormat="1" spans="1:8">
      <c r="A605" s="94"/>
      <c r="B605" s="96" t="s">
        <v>16</v>
      </c>
      <c r="C605" s="95"/>
      <c r="D605" s="91"/>
      <c r="E605" s="91">
        <v>65</v>
      </c>
      <c r="F605" s="93" t="s">
        <v>11</v>
      </c>
      <c r="G605" s="15">
        <v>19</v>
      </c>
      <c r="H605" s="1" t="s">
        <v>17</v>
      </c>
    </row>
    <row r="606" s="1" customFormat="1" spans="1:8">
      <c r="A606" s="94"/>
      <c r="B606" s="96" t="s">
        <v>16</v>
      </c>
      <c r="C606" s="95"/>
      <c r="D606" s="91"/>
      <c r="E606" s="91">
        <v>65</v>
      </c>
      <c r="F606" s="93" t="s">
        <v>13</v>
      </c>
      <c r="G606" s="15">
        <v>46</v>
      </c>
      <c r="H606" s="1" t="s">
        <v>17</v>
      </c>
    </row>
    <row r="607" s="1" customFormat="1" spans="1:8">
      <c r="A607" s="94"/>
      <c r="B607" s="91" t="s">
        <v>18</v>
      </c>
      <c r="C607" s="95"/>
      <c r="D607" s="91"/>
      <c r="E607" s="91">
        <v>70</v>
      </c>
      <c r="F607" s="93" t="s">
        <v>13</v>
      </c>
      <c r="G607" s="15">
        <v>1</v>
      </c>
      <c r="H607" s="1" t="s">
        <v>19</v>
      </c>
    </row>
    <row r="608" s="1" customFormat="1" spans="1:8">
      <c r="A608" s="94"/>
      <c r="B608" s="91" t="s">
        <v>18</v>
      </c>
      <c r="C608" s="95"/>
      <c r="D608" s="91"/>
      <c r="E608" s="91">
        <v>70</v>
      </c>
      <c r="F608" s="93" t="s">
        <v>11</v>
      </c>
      <c r="G608" s="15"/>
      <c r="H608" s="1" t="s">
        <v>19</v>
      </c>
    </row>
    <row r="609" s="1" customFormat="1" spans="1:8">
      <c r="A609" s="94"/>
      <c r="B609" s="91" t="s">
        <v>18</v>
      </c>
      <c r="C609" s="95"/>
      <c r="D609" s="91"/>
      <c r="E609" s="91">
        <v>77</v>
      </c>
      <c r="F609" s="93" t="s">
        <v>13</v>
      </c>
      <c r="G609" s="15"/>
      <c r="H609" s="1" t="s">
        <v>19</v>
      </c>
    </row>
    <row r="610" s="1" customFormat="1" spans="1:8">
      <c r="A610" s="94"/>
      <c r="B610" s="91" t="s">
        <v>18</v>
      </c>
      <c r="C610" s="95"/>
      <c r="D610" s="91"/>
      <c r="E610" s="91">
        <v>77</v>
      </c>
      <c r="F610" s="93" t="s">
        <v>11</v>
      </c>
      <c r="G610" s="15"/>
      <c r="H610" s="1" t="s">
        <v>19</v>
      </c>
    </row>
    <row r="611" s="1" customFormat="1" spans="1:8">
      <c r="A611" s="94"/>
      <c r="B611" s="91" t="s">
        <v>18</v>
      </c>
      <c r="C611" s="95"/>
      <c r="D611" s="91"/>
      <c r="E611" s="91">
        <v>80</v>
      </c>
      <c r="F611" s="93" t="s">
        <v>11</v>
      </c>
      <c r="G611" s="15"/>
      <c r="H611" s="1" t="s">
        <v>19</v>
      </c>
    </row>
    <row r="612" s="1" customFormat="1" spans="1:8">
      <c r="A612" s="94"/>
      <c r="B612" s="91" t="s">
        <v>18</v>
      </c>
      <c r="C612" s="95"/>
      <c r="D612" s="91"/>
      <c r="E612" s="91">
        <v>80</v>
      </c>
      <c r="F612" s="93" t="s">
        <v>13</v>
      </c>
      <c r="G612" s="15"/>
      <c r="H612" s="1" t="s">
        <v>19</v>
      </c>
    </row>
    <row r="613" s="1" customFormat="1" spans="1:8">
      <c r="A613" s="94"/>
      <c r="B613" s="91" t="s">
        <v>18</v>
      </c>
      <c r="C613" s="95"/>
      <c r="D613" s="91"/>
      <c r="E613" s="91">
        <v>87</v>
      </c>
      <c r="F613" s="93" t="s">
        <v>11</v>
      </c>
      <c r="G613" s="15"/>
      <c r="H613" s="1" t="s">
        <v>19</v>
      </c>
    </row>
    <row r="614" s="1" customFormat="1" spans="1:8">
      <c r="A614" s="94"/>
      <c r="B614" s="91" t="s">
        <v>18</v>
      </c>
      <c r="C614" s="95"/>
      <c r="D614" s="91"/>
      <c r="E614" s="91">
        <v>87</v>
      </c>
      <c r="F614" s="93" t="s">
        <v>13</v>
      </c>
      <c r="G614" s="15">
        <v>50</v>
      </c>
      <c r="H614" s="1" t="s">
        <v>19</v>
      </c>
    </row>
    <row r="615" s="1" customFormat="1" spans="1:8">
      <c r="A615" s="94"/>
      <c r="B615" s="91" t="s">
        <v>18</v>
      </c>
      <c r="C615" s="95"/>
      <c r="D615" s="91"/>
      <c r="E615" s="91">
        <v>95</v>
      </c>
      <c r="F615" s="93" t="s">
        <v>13</v>
      </c>
      <c r="G615" s="15">
        <v>1</v>
      </c>
      <c r="H615" s="1" t="s">
        <v>19</v>
      </c>
    </row>
    <row r="616" s="1" customFormat="1" spans="1:8">
      <c r="A616" s="94"/>
      <c r="B616" s="91" t="s">
        <v>18</v>
      </c>
      <c r="C616" s="95"/>
      <c r="D616" s="91"/>
      <c r="E616" s="91">
        <v>95</v>
      </c>
      <c r="F616" s="93" t="s">
        <v>11</v>
      </c>
      <c r="G616" s="15">
        <v>6</v>
      </c>
      <c r="H616" s="1" t="s">
        <v>19</v>
      </c>
    </row>
    <row r="617" s="1" customFormat="1" spans="1:8">
      <c r="A617" s="94"/>
      <c r="B617" s="91" t="s">
        <v>18</v>
      </c>
      <c r="C617" s="95"/>
      <c r="D617" s="91"/>
      <c r="E617" s="91">
        <v>102</v>
      </c>
      <c r="F617" s="93" t="s">
        <v>11</v>
      </c>
      <c r="G617" s="15">
        <v>5</v>
      </c>
      <c r="H617" s="1" t="s">
        <v>19</v>
      </c>
    </row>
    <row r="618" s="1" customFormat="1" spans="1:8">
      <c r="A618" s="98"/>
      <c r="B618" s="91" t="s">
        <v>18</v>
      </c>
      <c r="C618" s="97"/>
      <c r="D618" s="91"/>
      <c r="E618" s="91">
        <v>102</v>
      </c>
      <c r="F618" s="93" t="s">
        <v>13</v>
      </c>
      <c r="G618" s="15">
        <v>5</v>
      </c>
      <c r="H618" s="1" t="s">
        <v>19</v>
      </c>
    </row>
    <row r="619" s="1" customFormat="1" spans="1:7">
      <c r="A619" s="54"/>
      <c r="B619" s="89"/>
      <c r="C619" s="21"/>
      <c r="D619" s="21"/>
      <c r="E619" s="21"/>
      <c r="F619" s="60"/>
      <c r="G619" s="15"/>
    </row>
    <row r="620" s="1" customFormat="1" spans="1:8">
      <c r="A620" s="99" t="s">
        <v>36</v>
      </c>
      <c r="B620" s="100" t="s">
        <v>9</v>
      </c>
      <c r="C620" s="101" t="str">
        <f>_xlfn.DISPIMG("ID_920A84B572D040168C14FA2AD2E1E093",1)</f>
        <v>=DISPIMG("ID_920A84B572D040168C14FA2AD2E1E093",1)</v>
      </c>
      <c r="D620" s="101" t="s">
        <v>20</v>
      </c>
      <c r="E620" s="102">
        <v>20</v>
      </c>
      <c r="F620" s="103" t="s">
        <v>11</v>
      </c>
      <c r="G620" s="15">
        <v>8</v>
      </c>
      <c r="H620" s="1" t="s">
        <v>12</v>
      </c>
    </row>
    <row r="621" s="1" customFormat="1" spans="1:8">
      <c r="A621" s="99"/>
      <c r="B621" s="100" t="s">
        <v>9</v>
      </c>
      <c r="C621" s="104"/>
      <c r="D621" s="104"/>
      <c r="E621" s="102">
        <v>20</v>
      </c>
      <c r="F621" s="103" t="s">
        <v>13</v>
      </c>
      <c r="G621" s="15">
        <v>6</v>
      </c>
      <c r="H621" s="1" t="s">
        <v>12</v>
      </c>
    </row>
    <row r="622" s="1" customFormat="1" spans="1:8">
      <c r="A622" s="99"/>
      <c r="B622" s="100" t="s">
        <v>9</v>
      </c>
      <c r="C622" s="104"/>
      <c r="D622" s="104"/>
      <c r="E622" s="102">
        <v>30</v>
      </c>
      <c r="F622" s="103" t="s">
        <v>11</v>
      </c>
      <c r="G622" s="15">
        <v>8</v>
      </c>
      <c r="H622" s="1" t="s">
        <v>12</v>
      </c>
    </row>
    <row r="623" s="1" customFormat="1" spans="1:8">
      <c r="A623" s="99"/>
      <c r="B623" s="100" t="s">
        <v>9</v>
      </c>
      <c r="C623" s="104"/>
      <c r="D623" s="104"/>
      <c r="E623" s="102">
        <v>30</v>
      </c>
      <c r="F623" s="103" t="s">
        <v>13</v>
      </c>
      <c r="G623" s="15">
        <v>22</v>
      </c>
      <c r="H623" s="1" t="s">
        <v>12</v>
      </c>
    </row>
    <row r="624" s="1" customFormat="1" spans="1:8">
      <c r="A624" s="99"/>
      <c r="B624" s="100" t="s">
        <v>14</v>
      </c>
      <c r="C624" s="104"/>
      <c r="D624" s="104"/>
      <c r="E624" s="102">
        <v>40</v>
      </c>
      <c r="F624" s="103" t="s">
        <v>13</v>
      </c>
      <c r="G624" s="15">
        <v>10</v>
      </c>
      <c r="H624" s="1" t="s">
        <v>37</v>
      </c>
    </row>
    <row r="625" s="1" customFormat="1" spans="1:8">
      <c r="A625" s="99"/>
      <c r="B625" s="100" t="s">
        <v>14</v>
      </c>
      <c r="C625" s="104"/>
      <c r="D625" s="104"/>
      <c r="E625" s="102">
        <v>40</v>
      </c>
      <c r="F625" s="103" t="s">
        <v>11</v>
      </c>
      <c r="G625" s="15">
        <v>7</v>
      </c>
      <c r="H625" s="1" t="s">
        <v>37</v>
      </c>
    </row>
    <row r="626" s="1" customFormat="1" spans="1:8">
      <c r="A626" s="99"/>
      <c r="B626" s="100" t="s">
        <v>14</v>
      </c>
      <c r="C626" s="104"/>
      <c r="D626" s="104"/>
      <c r="E626" s="102">
        <v>50</v>
      </c>
      <c r="F626" s="103" t="s">
        <v>11</v>
      </c>
      <c r="G626" s="15"/>
      <c r="H626" s="1" t="s">
        <v>37</v>
      </c>
    </row>
    <row r="627" s="1" customFormat="1" spans="1:8">
      <c r="A627" s="99"/>
      <c r="B627" s="100" t="s">
        <v>14</v>
      </c>
      <c r="C627" s="104"/>
      <c r="D627" s="104"/>
      <c r="E627" s="102">
        <v>50</v>
      </c>
      <c r="F627" s="103" t="s">
        <v>13</v>
      </c>
      <c r="G627" s="15">
        <v>11</v>
      </c>
      <c r="H627" s="1" t="s">
        <v>37</v>
      </c>
    </row>
    <row r="628" s="1" customFormat="1" spans="1:8">
      <c r="A628" s="99"/>
      <c r="B628" s="100" t="s">
        <v>16</v>
      </c>
      <c r="C628" s="104"/>
      <c r="D628" s="104"/>
      <c r="E628" s="102">
        <v>55</v>
      </c>
      <c r="F628" s="103" t="s">
        <v>11</v>
      </c>
      <c r="G628" s="15"/>
      <c r="H628" s="1" t="s">
        <v>38</v>
      </c>
    </row>
    <row r="629" s="1" customFormat="1" spans="1:8">
      <c r="A629" s="99"/>
      <c r="B629" s="100" t="s">
        <v>16</v>
      </c>
      <c r="C629" s="104"/>
      <c r="D629" s="104"/>
      <c r="E629" s="102">
        <v>55</v>
      </c>
      <c r="F629" s="103" t="s">
        <v>13</v>
      </c>
      <c r="G629" s="15"/>
      <c r="H629" s="1" t="s">
        <v>38</v>
      </c>
    </row>
    <row r="630" s="1" customFormat="1" spans="1:8">
      <c r="A630" s="99"/>
      <c r="B630" s="100" t="s">
        <v>16</v>
      </c>
      <c r="C630" s="104"/>
      <c r="D630" s="104"/>
      <c r="E630" s="102">
        <v>65</v>
      </c>
      <c r="F630" s="103" t="s">
        <v>11</v>
      </c>
      <c r="G630" s="15">
        <v>5</v>
      </c>
      <c r="H630" s="1" t="s">
        <v>38</v>
      </c>
    </row>
    <row r="631" s="1" customFormat="1" spans="1:8">
      <c r="A631" s="99"/>
      <c r="B631" s="100" t="s">
        <v>16</v>
      </c>
      <c r="C631" s="104"/>
      <c r="D631" s="104"/>
      <c r="E631" s="102">
        <v>65</v>
      </c>
      <c r="F631" s="103" t="s">
        <v>13</v>
      </c>
      <c r="G631" s="15">
        <v>1</v>
      </c>
      <c r="H631" s="1" t="s">
        <v>38</v>
      </c>
    </row>
    <row r="632" s="1" customFormat="1" spans="1:9">
      <c r="A632" s="99"/>
      <c r="B632" s="102" t="s">
        <v>18</v>
      </c>
      <c r="C632" s="104"/>
      <c r="D632" s="104"/>
      <c r="E632" s="102">
        <v>70</v>
      </c>
      <c r="F632" s="103" t="s">
        <v>11</v>
      </c>
      <c r="G632" s="15"/>
      <c r="H632" s="1" t="s">
        <v>39</v>
      </c>
      <c r="I632" s="106"/>
    </row>
    <row r="633" s="1" customFormat="1" spans="1:8">
      <c r="A633" s="99"/>
      <c r="B633" s="102" t="s">
        <v>18</v>
      </c>
      <c r="C633" s="104"/>
      <c r="D633" s="104"/>
      <c r="E633" s="102">
        <v>70</v>
      </c>
      <c r="F633" s="103" t="s">
        <v>13</v>
      </c>
      <c r="G633" s="15"/>
      <c r="H633" s="1" t="s">
        <v>39</v>
      </c>
    </row>
    <row r="634" s="1" customFormat="1" spans="1:8">
      <c r="A634" s="99"/>
      <c r="B634" s="102" t="s">
        <v>18</v>
      </c>
      <c r="C634" s="104"/>
      <c r="D634" s="104"/>
      <c r="E634" s="102">
        <v>77</v>
      </c>
      <c r="F634" s="103" t="s">
        <v>13</v>
      </c>
      <c r="G634" s="15"/>
      <c r="H634" s="1" t="s">
        <v>39</v>
      </c>
    </row>
    <row r="635" s="1" customFormat="1" spans="1:8">
      <c r="A635" s="99"/>
      <c r="B635" s="102" t="s">
        <v>18</v>
      </c>
      <c r="C635" s="104"/>
      <c r="D635" s="104"/>
      <c r="E635" s="102">
        <v>77</v>
      </c>
      <c r="F635" s="103" t="s">
        <v>11</v>
      </c>
      <c r="G635" s="15"/>
      <c r="H635" s="1" t="s">
        <v>39</v>
      </c>
    </row>
    <row r="636" s="1" customFormat="1" spans="1:8">
      <c r="A636" s="99"/>
      <c r="B636" s="102" t="s">
        <v>18</v>
      </c>
      <c r="C636" s="104"/>
      <c r="D636" s="104"/>
      <c r="E636" s="102">
        <v>87</v>
      </c>
      <c r="F636" s="103" t="s">
        <v>11</v>
      </c>
      <c r="G636" s="15"/>
      <c r="H636" s="1" t="s">
        <v>39</v>
      </c>
    </row>
    <row r="637" s="1" customFormat="1" spans="1:8">
      <c r="A637" s="99"/>
      <c r="B637" s="102" t="s">
        <v>18</v>
      </c>
      <c r="C637" s="104"/>
      <c r="D637" s="104"/>
      <c r="E637" s="102">
        <v>87</v>
      </c>
      <c r="F637" s="103" t="s">
        <v>13</v>
      </c>
      <c r="G637" s="15"/>
      <c r="H637" s="1" t="s">
        <v>39</v>
      </c>
    </row>
    <row r="638" s="1" customFormat="1" spans="1:8">
      <c r="A638" s="99"/>
      <c r="B638" s="102" t="s">
        <v>18</v>
      </c>
      <c r="C638" s="104"/>
      <c r="D638" s="104"/>
      <c r="E638" s="102">
        <v>95</v>
      </c>
      <c r="F638" s="103" t="s">
        <v>11</v>
      </c>
      <c r="G638" s="15"/>
      <c r="H638" s="1" t="s">
        <v>39</v>
      </c>
    </row>
    <row r="639" s="1" customFormat="1" spans="1:8">
      <c r="A639" s="99"/>
      <c r="B639" s="102" t="s">
        <v>18</v>
      </c>
      <c r="C639" s="104"/>
      <c r="D639" s="104"/>
      <c r="E639" s="102">
        <v>102</v>
      </c>
      <c r="F639" s="103" t="s">
        <v>13</v>
      </c>
      <c r="G639" s="15">
        <v>5</v>
      </c>
      <c r="H639" s="1" t="s">
        <v>39</v>
      </c>
    </row>
    <row r="640" s="1" customFormat="1" spans="1:8">
      <c r="A640" s="99"/>
      <c r="B640" s="102" t="s">
        <v>18</v>
      </c>
      <c r="C640" s="104"/>
      <c r="D640" s="105"/>
      <c r="E640" s="102">
        <v>102</v>
      </c>
      <c r="F640" s="103" t="s">
        <v>11</v>
      </c>
      <c r="G640" s="15"/>
      <c r="H640" s="1" t="s">
        <v>39</v>
      </c>
    </row>
    <row r="641" s="1" customFormat="1" spans="1:8">
      <c r="A641" s="99"/>
      <c r="B641" s="100" t="s">
        <v>9</v>
      </c>
      <c r="C641" s="104"/>
      <c r="D641" s="102" t="s">
        <v>10</v>
      </c>
      <c r="E641" s="102">
        <v>20</v>
      </c>
      <c r="F641" s="103" t="s">
        <v>11</v>
      </c>
      <c r="G641" s="15">
        <v>14</v>
      </c>
      <c r="H641" s="1" t="s">
        <v>12</v>
      </c>
    </row>
    <row r="642" s="1" customFormat="1" spans="1:8">
      <c r="A642" s="99"/>
      <c r="B642" s="100" t="s">
        <v>9</v>
      </c>
      <c r="C642" s="104"/>
      <c r="D642" s="102"/>
      <c r="E642" s="102">
        <v>20</v>
      </c>
      <c r="F642" s="103" t="s">
        <v>13</v>
      </c>
      <c r="G642" s="15">
        <v>26</v>
      </c>
      <c r="H642" s="1" t="s">
        <v>12</v>
      </c>
    </row>
    <row r="643" s="1" customFormat="1" spans="1:8">
      <c r="A643" s="99"/>
      <c r="B643" s="100" t="s">
        <v>9</v>
      </c>
      <c r="C643" s="104"/>
      <c r="D643" s="102"/>
      <c r="E643" s="102">
        <v>30</v>
      </c>
      <c r="F643" s="103" t="s">
        <v>11</v>
      </c>
      <c r="G643" s="15">
        <v>8</v>
      </c>
      <c r="H643" s="1" t="s">
        <v>12</v>
      </c>
    </row>
    <row r="644" s="1" customFormat="1" spans="1:8">
      <c r="A644" s="99"/>
      <c r="B644" s="100" t="s">
        <v>9</v>
      </c>
      <c r="C644" s="104"/>
      <c r="D644" s="102"/>
      <c r="E644" s="102">
        <v>30</v>
      </c>
      <c r="F644" s="103" t="s">
        <v>13</v>
      </c>
      <c r="G644" s="15">
        <v>25</v>
      </c>
      <c r="H644" s="1" t="s">
        <v>12</v>
      </c>
    </row>
    <row r="645" s="1" customFormat="1" spans="1:8">
      <c r="A645" s="99"/>
      <c r="B645" s="100" t="s">
        <v>14</v>
      </c>
      <c r="C645" s="104"/>
      <c r="D645" s="102"/>
      <c r="E645" s="102">
        <v>40</v>
      </c>
      <c r="F645" s="103" t="s">
        <v>11</v>
      </c>
      <c r="G645" s="15">
        <v>9</v>
      </c>
      <c r="H645" s="1" t="s">
        <v>37</v>
      </c>
    </row>
    <row r="646" s="1" customFormat="1" spans="1:8">
      <c r="A646" s="99"/>
      <c r="B646" s="100" t="s">
        <v>14</v>
      </c>
      <c r="C646" s="104"/>
      <c r="D646" s="102"/>
      <c r="E646" s="102">
        <v>40</v>
      </c>
      <c r="F646" s="103" t="s">
        <v>13</v>
      </c>
      <c r="G646" s="15">
        <v>1</v>
      </c>
      <c r="H646" s="1" t="s">
        <v>37</v>
      </c>
    </row>
    <row r="647" s="1" customFormat="1" spans="1:8">
      <c r="A647" s="99"/>
      <c r="B647" s="100" t="s">
        <v>14</v>
      </c>
      <c r="C647" s="104"/>
      <c r="D647" s="102"/>
      <c r="E647" s="102">
        <v>50</v>
      </c>
      <c r="F647" s="103" t="s">
        <v>13</v>
      </c>
      <c r="G647" s="15">
        <v>7</v>
      </c>
      <c r="H647" s="1" t="s">
        <v>37</v>
      </c>
    </row>
    <row r="648" s="1" customFormat="1" spans="1:8">
      <c r="A648" s="99"/>
      <c r="B648" s="100" t="s">
        <v>14</v>
      </c>
      <c r="C648" s="104"/>
      <c r="D648" s="102"/>
      <c r="E648" s="102">
        <v>50</v>
      </c>
      <c r="F648" s="103" t="s">
        <v>11</v>
      </c>
      <c r="G648" s="15">
        <v>5</v>
      </c>
      <c r="H648" s="1" t="s">
        <v>37</v>
      </c>
    </row>
    <row r="649" s="1" customFormat="1" spans="1:8">
      <c r="A649" s="99"/>
      <c r="B649" s="100" t="s">
        <v>16</v>
      </c>
      <c r="C649" s="104"/>
      <c r="D649" s="102"/>
      <c r="E649" s="102">
        <v>55</v>
      </c>
      <c r="F649" s="103" t="s">
        <v>13</v>
      </c>
      <c r="G649" s="15"/>
      <c r="H649" s="1" t="s">
        <v>38</v>
      </c>
    </row>
    <row r="650" s="1" customFormat="1" spans="1:8">
      <c r="A650" s="99"/>
      <c r="B650" s="100" t="s">
        <v>16</v>
      </c>
      <c r="C650" s="104"/>
      <c r="D650" s="102"/>
      <c r="E650" s="102">
        <v>55</v>
      </c>
      <c r="F650" s="103" t="s">
        <v>11</v>
      </c>
      <c r="G650" s="15"/>
      <c r="H650" s="1" t="s">
        <v>38</v>
      </c>
    </row>
    <row r="651" s="1" customFormat="1" spans="1:8">
      <c r="A651" s="99"/>
      <c r="B651" s="100" t="s">
        <v>16</v>
      </c>
      <c r="C651" s="104"/>
      <c r="D651" s="102"/>
      <c r="E651" s="102">
        <v>65</v>
      </c>
      <c r="F651" s="103" t="s">
        <v>11</v>
      </c>
      <c r="G651" s="15"/>
      <c r="H651" s="1" t="s">
        <v>38</v>
      </c>
    </row>
    <row r="652" s="1" customFormat="1" spans="1:8">
      <c r="A652" s="99"/>
      <c r="B652" s="100" t="s">
        <v>16</v>
      </c>
      <c r="C652" s="104"/>
      <c r="D652" s="102"/>
      <c r="E652" s="102">
        <v>65</v>
      </c>
      <c r="F652" s="103" t="s">
        <v>13</v>
      </c>
      <c r="G652" s="15"/>
      <c r="H652" s="1" t="s">
        <v>38</v>
      </c>
    </row>
    <row r="653" s="1" customFormat="1" spans="1:8">
      <c r="A653" s="99"/>
      <c r="B653" s="102" t="s">
        <v>18</v>
      </c>
      <c r="C653" s="104"/>
      <c r="D653" s="102"/>
      <c r="E653" s="102">
        <v>70</v>
      </c>
      <c r="F653" s="103" t="s">
        <v>13</v>
      </c>
      <c r="G653" s="15"/>
      <c r="H653" s="1" t="s">
        <v>39</v>
      </c>
    </row>
    <row r="654" s="1" customFormat="1" spans="1:8">
      <c r="A654" s="99"/>
      <c r="B654" s="102" t="s">
        <v>18</v>
      </c>
      <c r="C654" s="104"/>
      <c r="D654" s="102"/>
      <c r="E654" s="102">
        <v>70</v>
      </c>
      <c r="F654" s="103" t="s">
        <v>11</v>
      </c>
      <c r="G654" s="15"/>
      <c r="H654" s="1" t="s">
        <v>39</v>
      </c>
    </row>
    <row r="655" s="1" customFormat="1" spans="1:8">
      <c r="A655" s="99"/>
      <c r="B655" s="102" t="s">
        <v>18</v>
      </c>
      <c r="C655" s="104"/>
      <c r="D655" s="102"/>
      <c r="E655" s="102">
        <v>77</v>
      </c>
      <c r="F655" s="103" t="s">
        <v>11</v>
      </c>
      <c r="G655" s="15"/>
      <c r="H655" s="1" t="s">
        <v>39</v>
      </c>
    </row>
    <row r="656" s="1" customFormat="1" spans="1:8">
      <c r="A656" s="99"/>
      <c r="B656" s="102" t="s">
        <v>18</v>
      </c>
      <c r="C656" s="104"/>
      <c r="D656" s="102"/>
      <c r="E656" s="102">
        <v>87</v>
      </c>
      <c r="F656" s="103" t="s">
        <v>13</v>
      </c>
      <c r="G656" s="15"/>
      <c r="H656" s="1" t="s">
        <v>39</v>
      </c>
    </row>
    <row r="657" s="1" customFormat="1" spans="1:8">
      <c r="A657" s="99"/>
      <c r="B657" s="102" t="s">
        <v>18</v>
      </c>
      <c r="C657" s="104"/>
      <c r="D657" s="102"/>
      <c r="E657" s="102">
        <v>95</v>
      </c>
      <c r="F657" s="103" t="s">
        <v>13</v>
      </c>
      <c r="G657" s="15"/>
      <c r="H657" s="1" t="s">
        <v>39</v>
      </c>
    </row>
    <row r="658" s="1" customFormat="1" spans="1:8">
      <c r="A658" s="99"/>
      <c r="B658" s="102" t="s">
        <v>18</v>
      </c>
      <c r="C658" s="104"/>
      <c r="D658" s="102"/>
      <c r="E658" s="102">
        <v>102</v>
      </c>
      <c r="F658" s="103" t="s">
        <v>13</v>
      </c>
      <c r="G658" s="15">
        <v>1</v>
      </c>
      <c r="H658" s="1" t="s">
        <v>39</v>
      </c>
    </row>
    <row r="659" s="1" customFormat="1" spans="1:8">
      <c r="A659" s="99"/>
      <c r="B659" s="102" t="s">
        <v>18</v>
      </c>
      <c r="C659" s="105"/>
      <c r="D659" s="102"/>
      <c r="E659" s="102">
        <v>100</v>
      </c>
      <c r="F659" s="103" t="s">
        <v>11</v>
      </c>
      <c r="G659" s="15">
        <v>5</v>
      </c>
      <c r="H659" s="1" t="s">
        <v>39</v>
      </c>
    </row>
    <row r="660" s="1" customFormat="1" spans="1:8">
      <c r="A660" s="107" t="s">
        <v>40</v>
      </c>
      <c r="B660" s="108" t="s">
        <v>16</v>
      </c>
      <c r="C660" s="109" t="str">
        <f>_xlfn.DISPIMG("ID_32BC4DBE10F04892B3257BF5DB5F45F9",1)</f>
        <v>=DISPIMG("ID_32BC4DBE10F04892B3257BF5DB5F45F9",1)</v>
      </c>
      <c r="D660" s="109" t="s">
        <v>20</v>
      </c>
      <c r="E660" s="108">
        <v>55</v>
      </c>
      <c r="F660" s="110" t="s">
        <v>13</v>
      </c>
      <c r="G660" s="15"/>
      <c r="H660" s="1" t="s">
        <v>38</v>
      </c>
    </row>
    <row r="661" s="1" customFormat="1" spans="1:8">
      <c r="A661" s="107"/>
      <c r="B661" s="108" t="s">
        <v>16</v>
      </c>
      <c r="C661" s="111"/>
      <c r="D661" s="111"/>
      <c r="E661" s="108">
        <v>55</v>
      </c>
      <c r="F661" s="110" t="s">
        <v>11</v>
      </c>
      <c r="G661" s="15"/>
      <c r="H661" s="1" t="s">
        <v>38</v>
      </c>
    </row>
    <row r="662" s="1" customFormat="1" spans="1:8">
      <c r="A662" s="107"/>
      <c r="B662" s="108" t="s">
        <v>16</v>
      </c>
      <c r="C662" s="111"/>
      <c r="D662" s="111"/>
      <c r="E662" s="108">
        <v>65</v>
      </c>
      <c r="F662" s="110" t="s">
        <v>13</v>
      </c>
      <c r="G662" s="15">
        <v>20</v>
      </c>
      <c r="H662" s="1" t="s">
        <v>38</v>
      </c>
    </row>
    <row r="663" s="1" customFormat="1" spans="1:8">
      <c r="A663" s="107"/>
      <c r="B663" s="108" t="s">
        <v>16</v>
      </c>
      <c r="C663" s="111"/>
      <c r="D663" s="111"/>
      <c r="E663" s="108">
        <v>65</v>
      </c>
      <c r="F663" s="110" t="s">
        <v>11</v>
      </c>
      <c r="G663" s="15">
        <v>7</v>
      </c>
      <c r="H663" s="1" t="s">
        <v>38</v>
      </c>
    </row>
    <row r="664" s="1" customFormat="1" spans="1:9">
      <c r="A664" s="107"/>
      <c r="B664" s="108" t="s">
        <v>18</v>
      </c>
      <c r="C664" s="111"/>
      <c r="D664" s="111"/>
      <c r="E664" s="108">
        <v>70</v>
      </c>
      <c r="F664" s="110" t="s">
        <v>13</v>
      </c>
      <c r="G664" s="15">
        <v>53</v>
      </c>
      <c r="H664" s="1" t="s">
        <v>19</v>
      </c>
      <c r="I664" s="106"/>
    </row>
    <row r="665" s="1" customFormat="1" spans="1:8">
      <c r="A665" s="107"/>
      <c r="B665" s="108" t="s">
        <v>18</v>
      </c>
      <c r="C665" s="111"/>
      <c r="D665" s="111"/>
      <c r="E665" s="108">
        <v>70</v>
      </c>
      <c r="F665" s="110" t="s">
        <v>11</v>
      </c>
      <c r="G665" s="15"/>
      <c r="H665" s="1" t="s">
        <v>19</v>
      </c>
    </row>
    <row r="666" s="1" customFormat="1" spans="1:8">
      <c r="A666" s="107"/>
      <c r="B666" s="108" t="s">
        <v>18</v>
      </c>
      <c r="C666" s="111"/>
      <c r="D666" s="111"/>
      <c r="E666" s="108">
        <v>77</v>
      </c>
      <c r="F666" s="110" t="s">
        <v>13</v>
      </c>
      <c r="G666" s="15"/>
      <c r="H666" s="1" t="s">
        <v>41</v>
      </c>
    </row>
    <row r="667" s="1" customFormat="1" spans="1:8">
      <c r="A667" s="107"/>
      <c r="B667" s="108" t="s">
        <v>18</v>
      </c>
      <c r="C667" s="111"/>
      <c r="D667" s="111"/>
      <c r="E667" s="108">
        <v>77</v>
      </c>
      <c r="F667" s="110" t="s">
        <v>11</v>
      </c>
      <c r="G667" s="15"/>
      <c r="H667" s="1" t="s">
        <v>41</v>
      </c>
    </row>
    <row r="668" s="1" customFormat="1" spans="1:8">
      <c r="A668" s="107"/>
      <c r="B668" s="108" t="s">
        <v>18</v>
      </c>
      <c r="C668" s="111"/>
      <c r="D668" s="111"/>
      <c r="E668" s="108">
        <v>87</v>
      </c>
      <c r="F668" s="110" t="s">
        <v>13</v>
      </c>
      <c r="G668" s="15">
        <v>18</v>
      </c>
      <c r="H668" s="1" t="s">
        <v>41</v>
      </c>
    </row>
    <row r="669" s="1" customFormat="1" spans="1:8">
      <c r="A669" s="107"/>
      <c r="B669" s="108" t="s">
        <v>18</v>
      </c>
      <c r="C669" s="111"/>
      <c r="D669" s="111"/>
      <c r="E669" s="108">
        <v>87</v>
      </c>
      <c r="F669" s="110" t="s">
        <v>11</v>
      </c>
      <c r="G669" s="15"/>
      <c r="H669" s="1" t="s">
        <v>41</v>
      </c>
    </row>
    <row r="670" s="1" customFormat="1" spans="1:8">
      <c r="A670" s="107"/>
      <c r="B670" s="108" t="s">
        <v>18</v>
      </c>
      <c r="C670" s="111"/>
      <c r="D670" s="111"/>
      <c r="E670" s="108">
        <v>95</v>
      </c>
      <c r="F670" s="110" t="s">
        <v>13</v>
      </c>
      <c r="G670" s="15"/>
      <c r="H670" s="1" t="s">
        <v>41</v>
      </c>
    </row>
    <row r="671" s="1" customFormat="1" spans="1:8">
      <c r="A671" s="107"/>
      <c r="B671" s="108" t="s">
        <v>18</v>
      </c>
      <c r="C671" s="111"/>
      <c r="D671" s="111"/>
      <c r="E671" s="108">
        <v>102</v>
      </c>
      <c r="F671" s="110" t="s">
        <v>13</v>
      </c>
      <c r="G671" s="15">
        <v>10</v>
      </c>
      <c r="H671" s="1" t="s">
        <v>41</v>
      </c>
    </row>
    <row r="672" s="1" customFormat="1" spans="1:8">
      <c r="A672" s="107"/>
      <c r="B672" s="108" t="s">
        <v>18</v>
      </c>
      <c r="C672" s="111"/>
      <c r="D672" s="112"/>
      <c r="E672" s="108">
        <v>102</v>
      </c>
      <c r="F672" s="110" t="s">
        <v>11</v>
      </c>
      <c r="G672" s="15">
        <v>2</v>
      </c>
      <c r="H672" s="1" t="s">
        <v>41</v>
      </c>
    </row>
    <row r="673" s="1" customFormat="1" spans="1:8">
      <c r="A673" s="107"/>
      <c r="B673" s="108" t="s">
        <v>16</v>
      </c>
      <c r="C673" s="111"/>
      <c r="D673" s="111" t="s">
        <v>10</v>
      </c>
      <c r="E673" s="108">
        <v>55</v>
      </c>
      <c r="F673" s="110" t="s">
        <v>13</v>
      </c>
      <c r="G673" s="15">
        <v>41</v>
      </c>
      <c r="H673" s="1" t="s">
        <v>38</v>
      </c>
    </row>
    <row r="674" s="1" customFormat="1" spans="1:8">
      <c r="A674" s="107"/>
      <c r="B674" s="108" t="s">
        <v>16</v>
      </c>
      <c r="C674" s="111"/>
      <c r="D674" s="111"/>
      <c r="E674" s="108">
        <v>55</v>
      </c>
      <c r="F674" s="110" t="s">
        <v>11</v>
      </c>
      <c r="G674" s="15">
        <v>3</v>
      </c>
      <c r="H674" s="1" t="s">
        <v>38</v>
      </c>
    </row>
    <row r="675" s="1" customFormat="1" spans="1:8">
      <c r="A675" s="107"/>
      <c r="B675" s="108" t="s">
        <v>16</v>
      </c>
      <c r="C675" s="111"/>
      <c r="D675" s="111"/>
      <c r="E675" s="108">
        <v>65</v>
      </c>
      <c r="F675" s="110" t="s">
        <v>11</v>
      </c>
      <c r="G675" s="15"/>
      <c r="H675" s="1" t="s">
        <v>38</v>
      </c>
    </row>
    <row r="676" s="1" customFormat="1" spans="1:8">
      <c r="A676" s="107"/>
      <c r="B676" s="108" t="s">
        <v>16</v>
      </c>
      <c r="C676" s="111"/>
      <c r="D676" s="111"/>
      <c r="E676" s="108">
        <v>65</v>
      </c>
      <c r="F676" s="110" t="s">
        <v>13</v>
      </c>
      <c r="G676" s="15">
        <v>34</v>
      </c>
      <c r="H676" s="1" t="s">
        <v>38</v>
      </c>
    </row>
    <row r="677" s="1" customFormat="1" spans="1:8">
      <c r="A677" s="107"/>
      <c r="B677" s="108" t="s">
        <v>18</v>
      </c>
      <c r="C677" s="111"/>
      <c r="D677" s="111"/>
      <c r="E677" s="108">
        <v>70</v>
      </c>
      <c r="F677" s="110" t="s">
        <v>13</v>
      </c>
      <c r="G677" s="15">
        <v>29</v>
      </c>
      <c r="H677" s="1" t="s">
        <v>19</v>
      </c>
    </row>
    <row r="678" s="1" customFormat="1" spans="1:8">
      <c r="A678" s="107"/>
      <c r="B678" s="108" t="s">
        <v>18</v>
      </c>
      <c r="C678" s="111"/>
      <c r="D678" s="111"/>
      <c r="E678" s="108">
        <v>70</v>
      </c>
      <c r="F678" s="110" t="s">
        <v>11</v>
      </c>
      <c r="G678" s="15"/>
      <c r="H678" s="1" t="s">
        <v>19</v>
      </c>
    </row>
    <row r="679" s="1" customFormat="1" spans="1:8">
      <c r="A679" s="107"/>
      <c r="B679" s="108" t="s">
        <v>18</v>
      </c>
      <c r="C679" s="111"/>
      <c r="D679" s="111"/>
      <c r="E679" s="108">
        <v>77</v>
      </c>
      <c r="F679" s="110" t="s">
        <v>11</v>
      </c>
      <c r="G679" s="15"/>
      <c r="H679" s="1" t="s">
        <v>41</v>
      </c>
    </row>
    <row r="680" s="1" customFormat="1" spans="1:8">
      <c r="A680" s="107"/>
      <c r="B680" s="108" t="s">
        <v>18</v>
      </c>
      <c r="C680" s="111"/>
      <c r="D680" s="111"/>
      <c r="E680" s="108">
        <v>77</v>
      </c>
      <c r="F680" s="110" t="s">
        <v>13</v>
      </c>
      <c r="G680" s="15"/>
      <c r="H680" s="1" t="s">
        <v>41</v>
      </c>
    </row>
    <row r="681" s="1" customFormat="1" spans="1:8">
      <c r="A681" s="107"/>
      <c r="B681" s="108" t="s">
        <v>18</v>
      </c>
      <c r="C681" s="111"/>
      <c r="D681" s="111"/>
      <c r="E681" s="108">
        <v>87</v>
      </c>
      <c r="F681" s="110" t="s">
        <v>11</v>
      </c>
      <c r="G681" s="15"/>
      <c r="H681" s="1" t="s">
        <v>41</v>
      </c>
    </row>
    <row r="682" s="1" customFormat="1" spans="1:8">
      <c r="A682" s="107"/>
      <c r="B682" s="108" t="s">
        <v>18</v>
      </c>
      <c r="C682" s="111"/>
      <c r="D682" s="111"/>
      <c r="E682" s="108">
        <v>87</v>
      </c>
      <c r="F682" s="110" t="s">
        <v>13</v>
      </c>
      <c r="G682" s="15"/>
      <c r="H682" s="1" t="s">
        <v>41</v>
      </c>
    </row>
    <row r="683" s="1" customFormat="1" spans="1:8">
      <c r="A683" s="107"/>
      <c r="B683" s="108" t="s">
        <v>18</v>
      </c>
      <c r="C683" s="111"/>
      <c r="D683" s="111"/>
      <c r="E683" s="108">
        <v>102</v>
      </c>
      <c r="F683" s="110" t="s">
        <v>13</v>
      </c>
      <c r="G683" s="15">
        <v>3</v>
      </c>
      <c r="H683" s="1" t="s">
        <v>41</v>
      </c>
    </row>
    <row r="684" s="1" customFormat="1" spans="1:8">
      <c r="A684" s="113"/>
      <c r="B684" s="108" t="s">
        <v>18</v>
      </c>
      <c r="C684" s="112"/>
      <c r="D684" s="112"/>
      <c r="E684" s="108">
        <v>102</v>
      </c>
      <c r="F684" s="110" t="s">
        <v>11</v>
      </c>
      <c r="G684" s="15"/>
      <c r="H684" s="1" t="s">
        <v>41</v>
      </c>
    </row>
    <row r="685" s="1" customFormat="1" spans="1:7">
      <c r="A685" s="54"/>
      <c r="B685" s="89"/>
      <c r="C685" s="21"/>
      <c r="D685" s="21"/>
      <c r="E685" s="21"/>
      <c r="F685" s="60"/>
      <c r="G685" s="15"/>
    </row>
    <row r="686" s="1" customFormat="1" spans="1:7">
      <c r="A686" s="114" t="s">
        <v>42</v>
      </c>
      <c r="B686" s="115" t="s">
        <v>14</v>
      </c>
      <c r="C686" s="116" t="str">
        <f>_xlfn.DISPIMG("ID_13DBEC700F8B44F4A95F154FBE00AD39",1)</f>
        <v>=DISPIMG("ID_13DBEC700F8B44F4A95F154FBE00AD39",1)</v>
      </c>
      <c r="D686" s="115" t="s">
        <v>43</v>
      </c>
      <c r="E686" s="115">
        <v>55</v>
      </c>
      <c r="F686" s="117" t="s">
        <v>11</v>
      </c>
      <c r="G686" s="15"/>
    </row>
    <row r="687" s="1" customFormat="1" spans="1:8">
      <c r="A687" s="114"/>
      <c r="B687" s="115" t="s">
        <v>18</v>
      </c>
      <c r="C687" s="118"/>
      <c r="D687" s="116" t="s">
        <v>28</v>
      </c>
      <c r="E687" s="115">
        <v>85</v>
      </c>
      <c r="F687" s="117" t="s">
        <v>13</v>
      </c>
      <c r="G687" s="15">
        <v>2</v>
      </c>
      <c r="H687" s="1" t="s">
        <v>44</v>
      </c>
    </row>
    <row r="688" s="1" customFormat="1" spans="1:8">
      <c r="A688" s="114"/>
      <c r="B688" s="115" t="s">
        <v>18</v>
      </c>
      <c r="C688" s="118"/>
      <c r="D688" s="118"/>
      <c r="E688" s="115">
        <v>85</v>
      </c>
      <c r="F688" s="117" t="s">
        <v>13</v>
      </c>
      <c r="G688" s="15">
        <v>3</v>
      </c>
      <c r="H688" s="1" t="s">
        <v>45</v>
      </c>
    </row>
    <row r="689" s="1" customFormat="1" spans="1:8">
      <c r="A689" s="114"/>
      <c r="B689" s="115" t="s">
        <v>18</v>
      </c>
      <c r="C689" s="119"/>
      <c r="D689" s="119"/>
      <c r="E689" s="115">
        <v>95</v>
      </c>
      <c r="F689" s="117" t="s">
        <v>13</v>
      </c>
      <c r="G689" s="15">
        <v>18</v>
      </c>
      <c r="H689" s="1" t="s">
        <v>45</v>
      </c>
    </row>
    <row r="690" s="1" customFormat="1" spans="1:7">
      <c r="A690" s="54"/>
      <c r="B690" s="21"/>
      <c r="C690" s="21"/>
      <c r="D690" s="21"/>
      <c r="E690" s="21"/>
      <c r="F690" s="60"/>
      <c r="G690" s="15"/>
    </row>
    <row r="691" s="1" customFormat="1" spans="1:8">
      <c r="A691" s="120" t="s">
        <v>46</v>
      </c>
      <c r="B691" s="121" t="s">
        <v>16</v>
      </c>
      <c r="C691" s="122" t="str">
        <f>_xlfn.DISPIMG("ID_B8EE0C38FE0C431C86F80E8A6839FB3E",1)</f>
        <v>=DISPIMG("ID_B8EE0C38FE0C431C86F80E8A6839FB3E",1)</v>
      </c>
      <c r="D691" s="121" t="s">
        <v>20</v>
      </c>
      <c r="E691" s="121">
        <v>55</v>
      </c>
      <c r="F691" s="123" t="s">
        <v>13</v>
      </c>
      <c r="G691" s="15"/>
      <c r="H691" s="1" t="s">
        <v>38</v>
      </c>
    </row>
    <row r="692" s="1" customFormat="1" spans="1:8">
      <c r="A692" s="120"/>
      <c r="B692" s="121" t="s">
        <v>16</v>
      </c>
      <c r="C692" s="124"/>
      <c r="D692" s="121"/>
      <c r="E692" s="121">
        <v>55</v>
      </c>
      <c r="F692" s="123" t="s">
        <v>11</v>
      </c>
      <c r="G692" s="15"/>
      <c r="H692" s="1" t="s">
        <v>38</v>
      </c>
    </row>
    <row r="693" s="1" customFormat="1" spans="1:8">
      <c r="A693" s="120"/>
      <c r="B693" s="121" t="s">
        <v>16</v>
      </c>
      <c r="C693" s="124"/>
      <c r="D693" s="121"/>
      <c r="E693" s="121">
        <v>65</v>
      </c>
      <c r="F693" s="123" t="s">
        <v>13</v>
      </c>
      <c r="G693" s="15"/>
      <c r="H693" s="1" t="s">
        <v>38</v>
      </c>
    </row>
    <row r="694" s="1" customFormat="1" spans="1:8">
      <c r="A694" s="120"/>
      <c r="B694" s="121" t="s">
        <v>18</v>
      </c>
      <c r="C694" s="124"/>
      <c r="D694" s="121"/>
      <c r="E694" s="121">
        <v>75</v>
      </c>
      <c r="F694" s="123" t="s">
        <v>13</v>
      </c>
      <c r="G694" s="15"/>
      <c r="H694" s="1" t="s">
        <v>44</v>
      </c>
    </row>
    <row r="695" s="1" customFormat="1" spans="1:8">
      <c r="A695" s="120"/>
      <c r="B695" s="121" t="s">
        <v>18</v>
      </c>
      <c r="C695" s="124"/>
      <c r="D695" s="121"/>
      <c r="E695" s="121">
        <v>80</v>
      </c>
      <c r="F695" s="123" t="s">
        <v>13</v>
      </c>
      <c r="G695" s="15">
        <v>16</v>
      </c>
      <c r="H695" s="1" t="s">
        <v>44</v>
      </c>
    </row>
    <row r="696" s="1" customFormat="1" spans="1:8">
      <c r="A696" s="120"/>
      <c r="B696" s="121" t="s">
        <v>18</v>
      </c>
      <c r="C696" s="124"/>
      <c r="D696" s="121"/>
      <c r="E696" s="121">
        <v>85</v>
      </c>
      <c r="F696" s="123" t="s">
        <v>13</v>
      </c>
      <c r="G696" s="15"/>
      <c r="H696" s="1" t="s">
        <v>44</v>
      </c>
    </row>
    <row r="697" s="1" customFormat="1" spans="1:8">
      <c r="A697" s="120"/>
      <c r="B697" s="121" t="s">
        <v>18</v>
      </c>
      <c r="C697" s="124"/>
      <c r="D697" s="121"/>
      <c r="E697" s="121">
        <v>85</v>
      </c>
      <c r="F697" s="123" t="s">
        <v>11</v>
      </c>
      <c r="G697" s="15"/>
      <c r="H697" s="1" t="s">
        <v>44</v>
      </c>
    </row>
    <row r="698" s="1" customFormat="1" spans="1:8">
      <c r="A698" s="120"/>
      <c r="B698" s="121" t="s">
        <v>18</v>
      </c>
      <c r="C698" s="124"/>
      <c r="D698" s="121"/>
      <c r="E698" s="121">
        <v>95</v>
      </c>
      <c r="F698" s="123" t="s">
        <v>13</v>
      </c>
      <c r="G698" s="15">
        <v>2</v>
      </c>
      <c r="H698" s="1" t="s">
        <v>32</v>
      </c>
    </row>
    <row r="699" s="1" customFormat="1" spans="1:8">
      <c r="A699" s="120"/>
      <c r="B699" s="121" t="s">
        <v>18</v>
      </c>
      <c r="C699" s="124"/>
      <c r="D699" s="121"/>
      <c r="E699" s="121">
        <v>95</v>
      </c>
      <c r="F699" s="123" t="s">
        <v>13</v>
      </c>
      <c r="G699" s="15">
        <v>2</v>
      </c>
      <c r="H699" s="1" t="s">
        <v>45</v>
      </c>
    </row>
    <row r="700" s="1" customFormat="1" spans="1:8">
      <c r="A700" s="120"/>
      <c r="B700" s="121" t="s">
        <v>18</v>
      </c>
      <c r="C700" s="124"/>
      <c r="D700" s="121"/>
      <c r="E700" s="121">
        <v>95</v>
      </c>
      <c r="F700" s="123" t="s">
        <v>11</v>
      </c>
      <c r="G700" s="15"/>
      <c r="H700" s="1" t="s">
        <v>32</v>
      </c>
    </row>
    <row r="701" s="1" customFormat="1" spans="1:8">
      <c r="A701" s="120"/>
      <c r="B701" s="121" t="s">
        <v>16</v>
      </c>
      <c r="C701" s="124"/>
      <c r="D701" s="121" t="s">
        <v>43</v>
      </c>
      <c r="E701" s="121">
        <v>55</v>
      </c>
      <c r="F701" s="123" t="s">
        <v>13</v>
      </c>
      <c r="G701" s="15">
        <v>33</v>
      </c>
      <c r="H701" s="1" t="s">
        <v>38</v>
      </c>
    </row>
    <row r="702" s="1" customFormat="1" spans="1:8">
      <c r="A702" s="120"/>
      <c r="B702" s="121" t="s">
        <v>16</v>
      </c>
      <c r="C702" s="124"/>
      <c r="D702" s="121"/>
      <c r="E702" s="121">
        <v>55</v>
      </c>
      <c r="F702" s="123" t="s">
        <v>11</v>
      </c>
      <c r="G702" s="15"/>
      <c r="H702" s="1" t="s">
        <v>38</v>
      </c>
    </row>
    <row r="703" s="1" customFormat="1" spans="1:8">
      <c r="A703" s="120"/>
      <c r="B703" s="121" t="s">
        <v>16</v>
      </c>
      <c r="C703" s="124"/>
      <c r="D703" s="121"/>
      <c r="E703" s="121">
        <v>65</v>
      </c>
      <c r="F703" s="123" t="s">
        <v>13</v>
      </c>
      <c r="G703" s="15">
        <v>10</v>
      </c>
      <c r="H703" s="1" t="s">
        <v>38</v>
      </c>
    </row>
    <row r="704" s="1" customFormat="1" spans="1:8">
      <c r="A704" s="120"/>
      <c r="B704" s="121" t="s">
        <v>16</v>
      </c>
      <c r="C704" s="124"/>
      <c r="D704" s="121"/>
      <c r="E704" s="121">
        <v>65</v>
      </c>
      <c r="F704" s="123" t="s">
        <v>11</v>
      </c>
      <c r="G704" s="15"/>
      <c r="H704" s="1" t="s">
        <v>38</v>
      </c>
    </row>
    <row r="705" s="1" customFormat="1" spans="1:8">
      <c r="A705" s="120"/>
      <c r="B705" s="121" t="s">
        <v>18</v>
      </c>
      <c r="C705" s="124"/>
      <c r="D705" s="121"/>
      <c r="E705" s="121">
        <v>80</v>
      </c>
      <c r="F705" s="123" t="s">
        <v>13</v>
      </c>
      <c r="G705" s="15"/>
      <c r="H705" s="1" t="s">
        <v>44</v>
      </c>
    </row>
    <row r="706" s="1" customFormat="1" spans="1:8">
      <c r="A706" s="120"/>
      <c r="B706" s="121" t="s">
        <v>18</v>
      </c>
      <c r="C706" s="124"/>
      <c r="D706" s="121"/>
      <c r="E706" s="121">
        <v>95</v>
      </c>
      <c r="F706" s="123" t="s">
        <v>13</v>
      </c>
      <c r="G706" s="15"/>
      <c r="H706" s="1" t="s">
        <v>45</v>
      </c>
    </row>
    <row r="707" s="1" customFormat="1" spans="1:7">
      <c r="A707" s="54"/>
      <c r="B707" s="21"/>
      <c r="C707" s="21"/>
      <c r="D707" s="21"/>
      <c r="E707" s="21"/>
      <c r="F707" s="60"/>
      <c r="G707" s="15"/>
    </row>
    <row r="708" s="1" customFormat="1" spans="1:8">
      <c r="A708" s="125" t="s">
        <v>47</v>
      </c>
      <c r="B708" s="126" t="s">
        <v>16</v>
      </c>
      <c r="C708" s="127" t="str">
        <f>_xlfn.DISPIMG("ID_4AE0D4FC03814785A3842085FAA7CC34",1)</f>
        <v>=DISPIMG("ID_4AE0D4FC03814785A3842085FAA7CC34",1)</v>
      </c>
      <c r="D708" s="128" t="s">
        <v>20</v>
      </c>
      <c r="E708" s="128">
        <v>55</v>
      </c>
      <c r="F708" s="129" t="s">
        <v>13</v>
      </c>
      <c r="G708" s="15">
        <v>67</v>
      </c>
      <c r="H708" s="1" t="s">
        <v>38</v>
      </c>
    </row>
    <row r="709" s="1" customFormat="1" spans="1:8">
      <c r="A709" s="125"/>
      <c r="B709" s="126" t="s">
        <v>16</v>
      </c>
      <c r="C709" s="130"/>
      <c r="D709" s="128"/>
      <c r="E709" s="128">
        <v>55</v>
      </c>
      <c r="F709" s="129" t="s">
        <v>11</v>
      </c>
      <c r="G709" s="15">
        <v>3</v>
      </c>
      <c r="H709" s="1" t="s">
        <v>38</v>
      </c>
    </row>
    <row r="710" s="1" customFormat="1" spans="1:8">
      <c r="A710" s="125"/>
      <c r="B710" s="126" t="s">
        <v>16</v>
      </c>
      <c r="C710" s="130"/>
      <c r="D710" s="128"/>
      <c r="E710" s="128">
        <v>65</v>
      </c>
      <c r="F710" s="129" t="s">
        <v>13</v>
      </c>
      <c r="G710" s="15">
        <v>72</v>
      </c>
      <c r="H710" s="1" t="s">
        <v>38</v>
      </c>
    </row>
    <row r="711" s="1" customFormat="1" spans="1:8">
      <c r="A711" s="125"/>
      <c r="B711" s="126" t="s">
        <v>16</v>
      </c>
      <c r="C711" s="130"/>
      <c r="D711" s="128"/>
      <c r="E711" s="128">
        <v>65</v>
      </c>
      <c r="F711" s="129" t="s">
        <v>11</v>
      </c>
      <c r="G711" s="15">
        <v>8</v>
      </c>
      <c r="H711" s="1" t="s">
        <v>38</v>
      </c>
    </row>
    <row r="712" s="1" customFormat="1" spans="1:8">
      <c r="A712" s="125"/>
      <c r="B712" s="128" t="s">
        <v>18</v>
      </c>
      <c r="C712" s="130"/>
      <c r="D712" s="128"/>
      <c r="E712" s="128">
        <v>70</v>
      </c>
      <c r="F712" s="129" t="s">
        <v>13</v>
      </c>
      <c r="G712" s="15">
        <v>1</v>
      </c>
      <c r="H712" s="1" t="s">
        <v>44</v>
      </c>
    </row>
    <row r="713" s="1" customFormat="1" spans="1:8">
      <c r="A713" s="125"/>
      <c r="B713" s="128" t="s">
        <v>18</v>
      </c>
      <c r="C713" s="130"/>
      <c r="D713" s="128"/>
      <c r="E713" s="128">
        <v>70</v>
      </c>
      <c r="F713" s="129" t="s">
        <v>11</v>
      </c>
      <c r="G713" s="15"/>
      <c r="H713" s="1" t="s">
        <v>44</v>
      </c>
    </row>
    <row r="714" s="1" customFormat="1" spans="1:8">
      <c r="A714" s="125"/>
      <c r="B714" s="128" t="s">
        <v>18</v>
      </c>
      <c r="C714" s="130"/>
      <c r="D714" s="128"/>
      <c r="E714" s="128">
        <v>75</v>
      </c>
      <c r="F714" s="129" t="s">
        <v>13</v>
      </c>
      <c r="G714" s="15"/>
      <c r="H714" s="1" t="s">
        <v>44</v>
      </c>
    </row>
    <row r="715" s="1" customFormat="1" spans="1:8">
      <c r="A715" s="125"/>
      <c r="B715" s="128" t="s">
        <v>18</v>
      </c>
      <c r="C715" s="130"/>
      <c r="D715" s="128"/>
      <c r="E715" s="128">
        <v>75</v>
      </c>
      <c r="F715" s="129" t="s">
        <v>11</v>
      </c>
      <c r="G715" s="15"/>
      <c r="H715" s="1" t="s">
        <v>44</v>
      </c>
    </row>
    <row r="716" s="1" customFormat="1" spans="1:8">
      <c r="A716" s="125"/>
      <c r="B716" s="128" t="s">
        <v>18</v>
      </c>
      <c r="C716" s="130"/>
      <c r="D716" s="128"/>
      <c r="E716" s="128">
        <v>85</v>
      </c>
      <c r="F716" s="129" t="s">
        <v>13</v>
      </c>
      <c r="G716" s="15">
        <v>39</v>
      </c>
      <c r="H716" s="1" t="s">
        <v>44</v>
      </c>
    </row>
    <row r="717" s="1" customFormat="1" spans="1:8">
      <c r="A717" s="125"/>
      <c r="B717" s="128" t="s">
        <v>18</v>
      </c>
      <c r="C717" s="130"/>
      <c r="D717" s="128"/>
      <c r="E717" s="128">
        <v>85</v>
      </c>
      <c r="F717" s="129" t="s">
        <v>11</v>
      </c>
      <c r="G717" s="15"/>
      <c r="H717" s="1" t="s">
        <v>44</v>
      </c>
    </row>
    <row r="718" s="1" customFormat="1" spans="1:8">
      <c r="A718" s="125"/>
      <c r="B718" s="128" t="s">
        <v>18</v>
      </c>
      <c r="C718" s="130"/>
      <c r="D718" s="128"/>
      <c r="E718" s="128">
        <v>95</v>
      </c>
      <c r="F718" s="129" t="s">
        <v>11</v>
      </c>
      <c r="G718" s="15"/>
      <c r="H718" s="1" t="s">
        <v>44</v>
      </c>
    </row>
    <row r="719" s="1" customFormat="1" spans="1:8">
      <c r="A719" s="125"/>
      <c r="B719" s="128" t="s">
        <v>18</v>
      </c>
      <c r="C719" s="130"/>
      <c r="D719" s="128"/>
      <c r="E719" s="128">
        <v>95</v>
      </c>
      <c r="F719" s="129" t="s">
        <v>13</v>
      </c>
      <c r="G719" s="15"/>
      <c r="H719" s="1" t="s">
        <v>44</v>
      </c>
    </row>
    <row r="720" s="1" customFormat="1" spans="1:8">
      <c r="A720" s="125"/>
      <c r="B720" s="126" t="s">
        <v>16</v>
      </c>
      <c r="C720" s="130"/>
      <c r="D720" s="128" t="s">
        <v>43</v>
      </c>
      <c r="E720" s="128">
        <v>55</v>
      </c>
      <c r="F720" s="129" t="s">
        <v>13</v>
      </c>
      <c r="G720" s="15">
        <v>51</v>
      </c>
      <c r="H720" s="1" t="s">
        <v>38</v>
      </c>
    </row>
    <row r="721" s="1" customFormat="1" spans="1:8">
      <c r="A721" s="125"/>
      <c r="B721" s="126" t="s">
        <v>16</v>
      </c>
      <c r="C721" s="130"/>
      <c r="D721" s="128"/>
      <c r="E721" s="128">
        <v>55</v>
      </c>
      <c r="F721" s="129" t="s">
        <v>11</v>
      </c>
      <c r="G721" s="15"/>
      <c r="H721" s="1" t="s">
        <v>38</v>
      </c>
    </row>
    <row r="722" s="1" customFormat="1" spans="1:8">
      <c r="A722" s="125"/>
      <c r="B722" s="126" t="s">
        <v>16</v>
      </c>
      <c r="C722" s="130"/>
      <c r="D722" s="128"/>
      <c r="E722" s="128">
        <v>65</v>
      </c>
      <c r="F722" s="129" t="s">
        <v>13</v>
      </c>
      <c r="G722" s="15">
        <v>39</v>
      </c>
      <c r="H722" s="1" t="s">
        <v>38</v>
      </c>
    </row>
    <row r="723" s="1" customFormat="1" spans="1:8">
      <c r="A723" s="125"/>
      <c r="B723" s="126" t="s">
        <v>16</v>
      </c>
      <c r="C723" s="130"/>
      <c r="D723" s="128"/>
      <c r="E723" s="128">
        <v>65</v>
      </c>
      <c r="F723" s="129" t="s">
        <v>11</v>
      </c>
      <c r="G723" s="15"/>
      <c r="H723" s="1" t="s">
        <v>38</v>
      </c>
    </row>
    <row r="724" s="1" customFormat="1" spans="1:8">
      <c r="A724" s="125"/>
      <c r="B724" s="128" t="s">
        <v>18</v>
      </c>
      <c r="C724" s="130"/>
      <c r="D724" s="128"/>
      <c r="E724" s="128">
        <v>70</v>
      </c>
      <c r="F724" s="129" t="s">
        <v>13</v>
      </c>
      <c r="G724" s="15"/>
      <c r="H724" s="1" t="s">
        <v>44</v>
      </c>
    </row>
    <row r="725" s="1" customFormat="1" spans="1:8">
      <c r="A725" s="125"/>
      <c r="B725" s="128" t="s">
        <v>18</v>
      </c>
      <c r="C725" s="130"/>
      <c r="D725" s="128"/>
      <c r="E725" s="128">
        <v>70</v>
      </c>
      <c r="F725" s="129" t="s">
        <v>11</v>
      </c>
      <c r="G725" s="15"/>
      <c r="H725" s="1" t="s">
        <v>44</v>
      </c>
    </row>
    <row r="726" s="1" customFormat="1" spans="1:8">
      <c r="A726" s="125"/>
      <c r="B726" s="128" t="s">
        <v>18</v>
      </c>
      <c r="C726" s="130"/>
      <c r="D726" s="128"/>
      <c r="E726" s="128">
        <v>75</v>
      </c>
      <c r="F726" s="129" t="s">
        <v>13</v>
      </c>
      <c r="G726" s="15"/>
      <c r="H726" s="1" t="s">
        <v>44</v>
      </c>
    </row>
    <row r="727" s="1" customFormat="1" spans="1:8">
      <c r="A727" s="125"/>
      <c r="B727" s="128" t="s">
        <v>18</v>
      </c>
      <c r="C727" s="130"/>
      <c r="D727" s="128"/>
      <c r="E727" s="128">
        <v>75</v>
      </c>
      <c r="F727" s="129" t="s">
        <v>11</v>
      </c>
      <c r="G727" s="15"/>
      <c r="H727" s="1" t="s">
        <v>44</v>
      </c>
    </row>
    <row r="728" s="1" customFormat="1" spans="1:8">
      <c r="A728" s="125"/>
      <c r="B728" s="128" t="s">
        <v>18</v>
      </c>
      <c r="C728" s="130"/>
      <c r="D728" s="128"/>
      <c r="E728" s="128">
        <v>85</v>
      </c>
      <c r="F728" s="129" t="s">
        <v>13</v>
      </c>
      <c r="G728" s="15"/>
      <c r="H728" s="1" t="s">
        <v>44</v>
      </c>
    </row>
    <row r="729" s="1" customFormat="1" spans="1:8">
      <c r="A729" s="125"/>
      <c r="B729" s="128" t="s">
        <v>18</v>
      </c>
      <c r="C729" s="130"/>
      <c r="D729" s="128"/>
      <c r="E729" s="128">
        <v>85</v>
      </c>
      <c r="F729" s="129" t="s">
        <v>11</v>
      </c>
      <c r="G729" s="15"/>
      <c r="H729" s="1" t="s">
        <v>44</v>
      </c>
    </row>
    <row r="730" s="1" customFormat="1" spans="1:8">
      <c r="A730" s="125"/>
      <c r="B730" s="128" t="s">
        <v>18</v>
      </c>
      <c r="C730" s="131"/>
      <c r="D730" s="128"/>
      <c r="E730" s="128">
        <v>95</v>
      </c>
      <c r="F730" s="129" t="s">
        <v>13</v>
      </c>
      <c r="G730" s="15"/>
      <c r="H730" s="1" t="s">
        <v>44</v>
      </c>
    </row>
    <row r="731" s="1" customFormat="1" spans="1:8">
      <c r="A731" s="132" t="s">
        <v>50</v>
      </c>
      <c r="B731" s="133" t="s">
        <v>16</v>
      </c>
      <c r="C731" s="134" t="str">
        <f>_xlfn.DISPIMG("ID_8BD0761A289C4925AFEDE9A927F129BE",1)</f>
        <v>=DISPIMG("ID_8BD0761A289C4925AFEDE9A927F129BE",1)</v>
      </c>
      <c r="D731" s="134" t="s">
        <v>43</v>
      </c>
      <c r="E731" s="55">
        <v>55</v>
      </c>
      <c r="F731" s="135" t="s">
        <v>13</v>
      </c>
      <c r="G731" s="15">
        <v>19</v>
      </c>
      <c r="H731" s="1" t="s">
        <v>38</v>
      </c>
    </row>
    <row r="732" s="1" customFormat="1" spans="1:8">
      <c r="A732" s="136"/>
      <c r="B732" s="133" t="s">
        <v>16</v>
      </c>
      <c r="C732" s="137"/>
      <c r="D732" s="137"/>
      <c r="E732" s="55">
        <v>55</v>
      </c>
      <c r="F732" s="135" t="s">
        <v>11</v>
      </c>
      <c r="G732" s="15"/>
      <c r="H732" s="1" t="s">
        <v>38</v>
      </c>
    </row>
    <row r="733" s="1" customFormat="1" spans="1:8">
      <c r="A733" s="136"/>
      <c r="B733" s="133" t="s">
        <v>16</v>
      </c>
      <c r="C733" s="137"/>
      <c r="D733" s="137"/>
      <c r="E733" s="55">
        <v>65</v>
      </c>
      <c r="F733" s="135" t="s">
        <v>13</v>
      </c>
      <c r="G733" s="15">
        <v>59</v>
      </c>
      <c r="H733" s="1" t="s">
        <v>38</v>
      </c>
    </row>
    <row r="734" s="1" customFormat="1" spans="1:8">
      <c r="A734" s="136"/>
      <c r="B734" s="133" t="s">
        <v>16</v>
      </c>
      <c r="C734" s="137"/>
      <c r="D734" s="137"/>
      <c r="E734" s="55">
        <v>65</v>
      </c>
      <c r="F734" s="135" t="s">
        <v>11</v>
      </c>
      <c r="G734" s="15"/>
      <c r="H734" s="1" t="s">
        <v>38</v>
      </c>
    </row>
    <row r="735" s="1" customFormat="1" spans="1:8">
      <c r="A735" s="136"/>
      <c r="B735" s="55" t="s">
        <v>18</v>
      </c>
      <c r="C735" s="137"/>
      <c r="D735" s="137"/>
      <c r="E735" s="55">
        <v>70</v>
      </c>
      <c r="F735" s="135" t="s">
        <v>13</v>
      </c>
      <c r="G735" s="15">
        <v>7</v>
      </c>
      <c r="H735" s="1" t="s">
        <v>44</v>
      </c>
    </row>
    <row r="736" s="1" customFormat="1" spans="1:8">
      <c r="A736" s="136"/>
      <c r="B736" s="55" t="s">
        <v>18</v>
      </c>
      <c r="C736" s="137"/>
      <c r="D736" s="137"/>
      <c r="E736" s="55">
        <v>70</v>
      </c>
      <c r="F736" s="135" t="s">
        <v>11</v>
      </c>
      <c r="G736" s="15"/>
      <c r="H736" s="1" t="s">
        <v>44</v>
      </c>
    </row>
    <row r="737" s="1" customFormat="1" spans="1:8">
      <c r="A737" s="136"/>
      <c r="B737" s="55" t="s">
        <v>18</v>
      </c>
      <c r="C737" s="137"/>
      <c r="D737" s="137"/>
      <c r="E737" s="55">
        <v>75</v>
      </c>
      <c r="F737" s="135" t="s">
        <v>13</v>
      </c>
      <c r="G737" s="15"/>
      <c r="H737" s="1" t="s">
        <v>44</v>
      </c>
    </row>
    <row r="738" s="1" customFormat="1" spans="1:8">
      <c r="A738" s="136"/>
      <c r="B738" s="55" t="s">
        <v>18</v>
      </c>
      <c r="C738" s="137"/>
      <c r="D738" s="137"/>
      <c r="E738" s="55">
        <v>75</v>
      </c>
      <c r="F738" s="135" t="s">
        <v>11</v>
      </c>
      <c r="G738" s="15"/>
      <c r="H738" s="1" t="s">
        <v>44</v>
      </c>
    </row>
    <row r="739" s="1" customFormat="1" spans="1:8">
      <c r="A739" s="136"/>
      <c r="B739" s="55" t="s">
        <v>18</v>
      </c>
      <c r="C739" s="137"/>
      <c r="D739" s="137"/>
      <c r="E739" s="55">
        <v>80</v>
      </c>
      <c r="F739" s="135" t="s">
        <v>13</v>
      </c>
      <c r="G739" s="15">
        <v>5</v>
      </c>
      <c r="H739" s="1" t="s">
        <v>44</v>
      </c>
    </row>
    <row r="740" s="1" customFormat="1" spans="1:8">
      <c r="A740" s="136"/>
      <c r="B740" s="55" t="s">
        <v>18</v>
      </c>
      <c r="C740" s="137"/>
      <c r="D740" s="137"/>
      <c r="E740" s="55">
        <v>80</v>
      </c>
      <c r="F740" s="135" t="s">
        <v>11</v>
      </c>
      <c r="G740" s="15">
        <v>1</v>
      </c>
      <c r="H740" s="1" t="s">
        <v>44</v>
      </c>
    </row>
    <row r="741" s="1" customFormat="1" spans="1:8">
      <c r="A741" s="136"/>
      <c r="B741" s="55" t="s">
        <v>18</v>
      </c>
      <c r="C741" s="137"/>
      <c r="D741" s="137"/>
      <c r="E741" s="55">
        <v>85</v>
      </c>
      <c r="F741" s="135" t="s">
        <v>13</v>
      </c>
      <c r="G741" s="15">
        <v>31</v>
      </c>
      <c r="H741" s="1" t="s">
        <v>44</v>
      </c>
    </row>
    <row r="742" s="1" customFormat="1" spans="1:8">
      <c r="A742" s="136"/>
      <c r="B742" s="55" t="s">
        <v>18</v>
      </c>
      <c r="C742" s="137"/>
      <c r="D742" s="137"/>
      <c r="E742" s="55">
        <v>85</v>
      </c>
      <c r="F742" s="135" t="s">
        <v>11</v>
      </c>
      <c r="G742" s="15"/>
      <c r="H742" s="1" t="s">
        <v>44</v>
      </c>
    </row>
    <row r="743" s="1" customFormat="1" spans="1:8">
      <c r="A743" s="136"/>
      <c r="B743" s="55" t="s">
        <v>18</v>
      </c>
      <c r="C743" s="137"/>
      <c r="D743" s="137"/>
      <c r="E743" s="55">
        <v>95</v>
      </c>
      <c r="F743" s="135" t="s">
        <v>13</v>
      </c>
      <c r="G743" s="15"/>
      <c r="H743" s="1" t="s">
        <v>51</v>
      </c>
    </row>
    <row r="744" s="1" customFormat="1" spans="1:8">
      <c r="A744" s="136"/>
      <c r="B744" s="55" t="s">
        <v>18</v>
      </c>
      <c r="C744" s="137"/>
      <c r="D744" s="137"/>
      <c r="E744" s="55">
        <v>95</v>
      </c>
      <c r="F744" s="135" t="s">
        <v>11</v>
      </c>
      <c r="G744" s="15">
        <v>1</v>
      </c>
      <c r="H744" s="1" t="s">
        <v>51</v>
      </c>
    </row>
    <row r="745" s="1" customFormat="1" spans="1:8">
      <c r="A745" s="136"/>
      <c r="B745" s="55" t="s">
        <v>18</v>
      </c>
      <c r="C745" s="137"/>
      <c r="D745" s="138"/>
      <c r="E745" s="55">
        <v>100</v>
      </c>
      <c r="F745" s="135" t="s">
        <v>13</v>
      </c>
      <c r="G745" s="15"/>
      <c r="H745" s="1" t="s">
        <v>51</v>
      </c>
    </row>
    <row r="746" s="1" customFormat="1" spans="1:8">
      <c r="A746" s="136"/>
      <c r="B746" s="55" t="s">
        <v>18</v>
      </c>
      <c r="C746" s="137"/>
      <c r="D746" s="134" t="s">
        <v>28</v>
      </c>
      <c r="E746" s="55">
        <v>70</v>
      </c>
      <c r="F746" s="135" t="s">
        <v>13</v>
      </c>
      <c r="G746" s="15">
        <v>3</v>
      </c>
      <c r="H746" s="1" t="s">
        <v>44</v>
      </c>
    </row>
    <row r="747" s="1" customFormat="1" spans="1:8">
      <c r="A747" s="136"/>
      <c r="B747" s="55" t="s">
        <v>18</v>
      </c>
      <c r="C747" s="137"/>
      <c r="D747" s="137"/>
      <c r="E747" s="55">
        <v>70</v>
      </c>
      <c r="F747" s="135" t="s">
        <v>11</v>
      </c>
      <c r="G747" s="15"/>
      <c r="H747" s="1" t="s">
        <v>44</v>
      </c>
    </row>
    <row r="748" s="1" customFormat="1" spans="1:8">
      <c r="A748" s="136"/>
      <c r="B748" s="55" t="s">
        <v>18</v>
      </c>
      <c r="C748" s="137"/>
      <c r="D748" s="137"/>
      <c r="E748" s="55">
        <v>75</v>
      </c>
      <c r="F748" s="135" t="s">
        <v>13</v>
      </c>
      <c r="G748" s="15"/>
      <c r="H748" s="1" t="s">
        <v>44</v>
      </c>
    </row>
    <row r="749" s="1" customFormat="1" spans="1:8">
      <c r="A749" s="136"/>
      <c r="B749" s="55" t="s">
        <v>18</v>
      </c>
      <c r="C749" s="137"/>
      <c r="D749" s="137"/>
      <c r="E749" s="55">
        <v>75</v>
      </c>
      <c r="F749" s="135" t="s">
        <v>11</v>
      </c>
      <c r="G749" s="15"/>
      <c r="H749" s="1" t="s">
        <v>44</v>
      </c>
    </row>
    <row r="750" s="1" customFormat="1" spans="1:8">
      <c r="A750" s="136"/>
      <c r="B750" s="55" t="s">
        <v>18</v>
      </c>
      <c r="C750" s="137"/>
      <c r="D750" s="138"/>
      <c r="E750" s="55">
        <v>85</v>
      </c>
      <c r="F750" s="135" t="s">
        <v>13</v>
      </c>
      <c r="G750" s="15"/>
      <c r="H750" s="1" t="s">
        <v>44</v>
      </c>
    </row>
    <row r="751" s="1" customFormat="1" spans="1:8">
      <c r="A751" s="136"/>
      <c r="B751" s="55" t="s">
        <v>18</v>
      </c>
      <c r="C751" s="137"/>
      <c r="D751" s="134" t="s">
        <v>21</v>
      </c>
      <c r="E751" s="55">
        <v>75</v>
      </c>
      <c r="F751" s="135" t="s">
        <v>13</v>
      </c>
      <c r="G751" s="15"/>
      <c r="H751" s="1" t="s">
        <v>44</v>
      </c>
    </row>
    <row r="752" s="1" customFormat="1" spans="1:8">
      <c r="A752" s="136"/>
      <c r="B752" s="55" t="s">
        <v>18</v>
      </c>
      <c r="C752" s="137"/>
      <c r="D752" s="138"/>
      <c r="E752" s="55">
        <v>85</v>
      </c>
      <c r="F752" s="135" t="s">
        <v>13</v>
      </c>
      <c r="G752" s="15">
        <v>2</v>
      </c>
      <c r="H752" s="1" t="s">
        <v>44</v>
      </c>
    </row>
    <row r="753" s="1" customFormat="1" spans="1:8">
      <c r="A753" s="136"/>
      <c r="B753" s="133" t="s">
        <v>16</v>
      </c>
      <c r="C753" s="137"/>
      <c r="D753" s="55" t="s">
        <v>20</v>
      </c>
      <c r="E753" s="55">
        <v>55</v>
      </c>
      <c r="F753" s="135" t="s">
        <v>13</v>
      </c>
      <c r="G753" s="15">
        <v>12</v>
      </c>
      <c r="H753" s="1" t="s">
        <v>38</v>
      </c>
    </row>
    <row r="754" s="1" customFormat="1" spans="1:8">
      <c r="A754" s="136"/>
      <c r="B754" s="133" t="s">
        <v>16</v>
      </c>
      <c r="C754" s="137"/>
      <c r="D754" s="55"/>
      <c r="E754" s="55">
        <v>55</v>
      </c>
      <c r="F754" s="135" t="s">
        <v>11</v>
      </c>
      <c r="G754" s="15"/>
      <c r="H754" s="1" t="s">
        <v>38</v>
      </c>
    </row>
    <row r="755" s="1" customFormat="1" spans="1:8">
      <c r="A755" s="136"/>
      <c r="B755" s="133" t="s">
        <v>16</v>
      </c>
      <c r="C755" s="137"/>
      <c r="D755" s="55"/>
      <c r="E755" s="55">
        <v>65</v>
      </c>
      <c r="F755" s="135" t="s">
        <v>11</v>
      </c>
      <c r="G755" s="15">
        <v>19</v>
      </c>
      <c r="H755" s="1" t="s">
        <v>38</v>
      </c>
    </row>
    <row r="756" s="1" customFormat="1" spans="1:8">
      <c r="A756" s="136"/>
      <c r="B756" s="133" t="s">
        <v>16</v>
      </c>
      <c r="C756" s="137"/>
      <c r="D756" s="55"/>
      <c r="E756" s="55">
        <v>65</v>
      </c>
      <c r="F756" s="135" t="s">
        <v>13</v>
      </c>
      <c r="G756" s="15">
        <v>33</v>
      </c>
      <c r="H756" s="1" t="s">
        <v>38</v>
      </c>
    </row>
    <row r="757" s="1" customFormat="1" spans="1:8">
      <c r="A757" s="136"/>
      <c r="B757" s="55" t="s">
        <v>18</v>
      </c>
      <c r="C757" s="137"/>
      <c r="D757" s="55"/>
      <c r="E757" s="55">
        <v>70</v>
      </c>
      <c r="F757" s="135" t="s">
        <v>11</v>
      </c>
      <c r="G757" s="15"/>
      <c r="H757" s="1" t="s">
        <v>44</v>
      </c>
    </row>
    <row r="758" s="1" customFormat="1" spans="1:8">
      <c r="A758" s="136"/>
      <c r="B758" s="55" t="s">
        <v>18</v>
      </c>
      <c r="C758" s="137"/>
      <c r="D758" s="55"/>
      <c r="E758" s="55">
        <v>70</v>
      </c>
      <c r="F758" s="135" t="s">
        <v>13</v>
      </c>
      <c r="G758" s="15"/>
      <c r="H758" s="1" t="s">
        <v>44</v>
      </c>
    </row>
    <row r="759" s="1" customFormat="1" spans="1:8">
      <c r="A759" s="136"/>
      <c r="B759" s="55" t="s">
        <v>18</v>
      </c>
      <c r="C759" s="137"/>
      <c r="D759" s="55"/>
      <c r="E759" s="55">
        <v>75</v>
      </c>
      <c r="F759" s="135" t="s">
        <v>11</v>
      </c>
      <c r="G759" s="15">
        <v>1</v>
      </c>
      <c r="H759" s="1" t="s">
        <v>44</v>
      </c>
    </row>
    <row r="760" s="1" customFormat="1" spans="1:8">
      <c r="A760" s="136"/>
      <c r="B760" s="55" t="s">
        <v>18</v>
      </c>
      <c r="C760" s="137"/>
      <c r="D760" s="55"/>
      <c r="E760" s="55">
        <v>75</v>
      </c>
      <c r="F760" s="135" t="s">
        <v>13</v>
      </c>
      <c r="G760" s="15"/>
      <c r="H760" s="1" t="s">
        <v>44</v>
      </c>
    </row>
    <row r="761" s="1" customFormat="1" spans="1:8">
      <c r="A761" s="136"/>
      <c r="B761" s="55" t="s">
        <v>18</v>
      </c>
      <c r="C761" s="137"/>
      <c r="D761" s="55"/>
      <c r="E761" s="55">
        <v>80</v>
      </c>
      <c r="F761" s="135" t="s">
        <v>11</v>
      </c>
      <c r="G761" s="15"/>
      <c r="H761" s="1" t="s">
        <v>44</v>
      </c>
    </row>
    <row r="762" s="1" customFormat="1" spans="1:8">
      <c r="A762" s="136"/>
      <c r="B762" s="55" t="s">
        <v>18</v>
      </c>
      <c r="C762" s="137"/>
      <c r="D762" s="55"/>
      <c r="E762" s="55">
        <v>80</v>
      </c>
      <c r="F762" s="135" t="s">
        <v>13</v>
      </c>
      <c r="G762" s="15">
        <v>12</v>
      </c>
      <c r="H762" s="1" t="s">
        <v>44</v>
      </c>
    </row>
    <row r="763" s="1" customFormat="1" spans="1:8">
      <c r="A763" s="136"/>
      <c r="B763" s="55" t="s">
        <v>18</v>
      </c>
      <c r="C763" s="137"/>
      <c r="D763" s="55"/>
      <c r="E763" s="55">
        <v>85</v>
      </c>
      <c r="F763" s="135" t="s">
        <v>11</v>
      </c>
      <c r="G763" s="15"/>
      <c r="H763" s="1" t="s">
        <v>44</v>
      </c>
    </row>
    <row r="764" s="1" customFormat="1" spans="1:8">
      <c r="A764" s="136"/>
      <c r="B764" s="55" t="s">
        <v>18</v>
      </c>
      <c r="C764" s="137"/>
      <c r="D764" s="55"/>
      <c r="E764" s="55">
        <v>85</v>
      </c>
      <c r="F764" s="135" t="s">
        <v>13</v>
      </c>
      <c r="G764" s="15">
        <v>22</v>
      </c>
      <c r="H764" s="1" t="s">
        <v>44</v>
      </c>
    </row>
    <row r="765" s="1" customFormat="1" spans="1:8">
      <c r="A765" s="136"/>
      <c r="B765" s="55" t="s">
        <v>18</v>
      </c>
      <c r="C765" s="137"/>
      <c r="D765" s="55"/>
      <c r="E765" s="55">
        <v>95</v>
      </c>
      <c r="F765" s="135" t="s">
        <v>13</v>
      </c>
      <c r="G765" s="15">
        <v>2</v>
      </c>
      <c r="H765" s="1" t="s">
        <v>51</v>
      </c>
    </row>
    <row r="766" s="1" customFormat="1" spans="1:8">
      <c r="A766" s="136"/>
      <c r="B766" s="55" t="s">
        <v>18</v>
      </c>
      <c r="C766" s="137"/>
      <c r="D766" s="55"/>
      <c r="E766" s="55">
        <v>95</v>
      </c>
      <c r="F766" s="135" t="s">
        <v>11</v>
      </c>
      <c r="G766" s="15">
        <v>7</v>
      </c>
      <c r="H766" s="1" t="s">
        <v>51</v>
      </c>
    </row>
    <row r="767" s="1" customFormat="1" spans="1:8">
      <c r="A767" s="139"/>
      <c r="B767" s="55" t="s">
        <v>18</v>
      </c>
      <c r="C767" s="138"/>
      <c r="D767" s="55"/>
      <c r="E767" s="55">
        <v>100</v>
      </c>
      <c r="F767" s="135" t="s">
        <v>13</v>
      </c>
      <c r="G767" s="15">
        <v>4</v>
      </c>
      <c r="H767" s="1" t="s">
        <v>51</v>
      </c>
    </row>
    <row r="768" s="1" customFormat="1" spans="1:6">
      <c r="A768" s="54"/>
      <c r="B768" s="21"/>
      <c r="C768" s="21"/>
      <c r="D768" s="21"/>
      <c r="E768" s="21"/>
      <c r="F768" s="60"/>
    </row>
    <row r="769" s="1" customFormat="1" spans="1:8">
      <c r="A769" s="140" t="s">
        <v>52</v>
      </c>
      <c r="B769" s="141" t="s">
        <v>18</v>
      </c>
      <c r="C769" s="142" t="str">
        <f>_xlfn.DISPIMG("ID_9EEC03CA9E4546CB844B2A45EEEF06F9",1)</f>
        <v>=DISPIMG("ID_9EEC03CA9E4546CB844B2A45EEEF06F9",1)</v>
      </c>
      <c r="D769" s="143" t="s">
        <v>31</v>
      </c>
      <c r="E769" s="141">
        <v>75</v>
      </c>
      <c r="F769" s="144" t="s">
        <v>13</v>
      </c>
      <c r="G769" s="15"/>
      <c r="H769" s="1" t="s">
        <v>44</v>
      </c>
    </row>
    <row r="770" s="1" customFormat="1" spans="1:8">
      <c r="A770" s="140"/>
      <c r="B770" s="141" t="s">
        <v>18</v>
      </c>
      <c r="C770" s="143"/>
      <c r="D770" s="143"/>
      <c r="E770" s="141">
        <v>75</v>
      </c>
      <c r="F770" s="144" t="s">
        <v>11</v>
      </c>
      <c r="G770" s="15">
        <v>1</v>
      </c>
      <c r="H770" s="1" t="s">
        <v>44</v>
      </c>
    </row>
    <row r="771" s="1" customFormat="1" spans="1:8">
      <c r="A771" s="140"/>
      <c r="B771" s="141" t="s">
        <v>18</v>
      </c>
      <c r="C771" s="143"/>
      <c r="D771" s="143"/>
      <c r="E771" s="141">
        <v>85</v>
      </c>
      <c r="F771" s="144" t="s">
        <v>11</v>
      </c>
      <c r="G771" s="15"/>
      <c r="H771" s="1" t="s">
        <v>44</v>
      </c>
    </row>
    <row r="772" s="1" customFormat="1" spans="1:8">
      <c r="A772" s="140"/>
      <c r="B772" s="141" t="s">
        <v>18</v>
      </c>
      <c r="C772" s="143"/>
      <c r="D772" s="145"/>
      <c r="E772" s="141">
        <v>85</v>
      </c>
      <c r="F772" s="144" t="s">
        <v>13</v>
      </c>
      <c r="G772" s="15">
        <v>2</v>
      </c>
      <c r="H772" s="1" t="s">
        <v>44</v>
      </c>
    </row>
    <row r="773" s="1" customFormat="1" spans="1:8">
      <c r="A773" s="140"/>
      <c r="B773" s="141" t="s">
        <v>18</v>
      </c>
      <c r="C773" s="143"/>
      <c r="D773" s="142" t="s">
        <v>21</v>
      </c>
      <c r="E773" s="141">
        <v>75</v>
      </c>
      <c r="F773" s="144" t="s">
        <v>11</v>
      </c>
      <c r="G773" s="15"/>
      <c r="H773" s="1" t="s">
        <v>44</v>
      </c>
    </row>
    <row r="774" s="1" customFormat="1" spans="1:8">
      <c r="A774" s="140"/>
      <c r="B774" s="141" t="s">
        <v>18</v>
      </c>
      <c r="C774" s="143"/>
      <c r="D774" s="143"/>
      <c r="E774" s="141">
        <v>75</v>
      </c>
      <c r="F774" s="144" t="s">
        <v>13</v>
      </c>
      <c r="G774" s="15"/>
      <c r="H774" s="1" t="s">
        <v>44</v>
      </c>
    </row>
    <row r="775" s="1" customFormat="1" spans="1:8">
      <c r="A775" s="140"/>
      <c r="B775" s="141" t="s">
        <v>18</v>
      </c>
      <c r="C775" s="143"/>
      <c r="D775" s="143"/>
      <c r="E775" s="141">
        <v>85</v>
      </c>
      <c r="F775" s="144" t="s">
        <v>13</v>
      </c>
      <c r="G775" s="15"/>
      <c r="H775" s="1" t="s">
        <v>44</v>
      </c>
    </row>
    <row r="776" s="1" customFormat="1" spans="1:8">
      <c r="A776" s="140"/>
      <c r="B776" s="141" t="s">
        <v>18</v>
      </c>
      <c r="C776" s="143"/>
      <c r="D776" s="145"/>
      <c r="E776" s="141">
        <v>85</v>
      </c>
      <c r="F776" s="144" t="s">
        <v>11</v>
      </c>
      <c r="G776" s="15"/>
      <c r="H776" s="1" t="s">
        <v>44</v>
      </c>
    </row>
    <row r="777" s="1" customFormat="1" spans="1:7">
      <c r="A777" s="140"/>
      <c r="B777" s="141" t="s">
        <v>18</v>
      </c>
      <c r="C777" s="143"/>
      <c r="D777" s="141" t="s">
        <v>30</v>
      </c>
      <c r="E777" s="141">
        <v>70</v>
      </c>
      <c r="F777" s="144" t="s">
        <v>11</v>
      </c>
      <c r="G777" s="15"/>
    </row>
    <row r="778" s="1" customFormat="1" spans="1:7">
      <c r="A778" s="140"/>
      <c r="B778" s="141" t="s">
        <v>18</v>
      </c>
      <c r="C778" s="143"/>
      <c r="D778" s="141"/>
      <c r="E778" s="141">
        <v>75</v>
      </c>
      <c r="F778" s="144" t="s">
        <v>13</v>
      </c>
      <c r="G778" s="15"/>
    </row>
    <row r="779" s="1" customFormat="1" spans="1:7">
      <c r="A779" s="140"/>
      <c r="B779" s="141" t="s">
        <v>18</v>
      </c>
      <c r="C779" s="143"/>
      <c r="D779" s="141"/>
      <c r="E779" s="141">
        <v>75</v>
      </c>
      <c r="F779" s="144" t="s">
        <v>11</v>
      </c>
      <c r="G779" s="15"/>
    </row>
    <row r="780" s="1" customFormat="1" spans="1:7">
      <c r="A780" s="140"/>
      <c r="B780" s="141" t="s">
        <v>18</v>
      </c>
      <c r="C780" s="143"/>
      <c r="D780" s="141"/>
      <c r="E780" s="141">
        <v>85</v>
      </c>
      <c r="F780" s="144" t="s">
        <v>11</v>
      </c>
      <c r="G780" s="15"/>
    </row>
    <row r="781" s="1" customFormat="1" spans="1:8">
      <c r="A781" s="146"/>
      <c r="B781" s="141" t="s">
        <v>18</v>
      </c>
      <c r="C781" s="145"/>
      <c r="D781" s="141"/>
      <c r="E781" s="141">
        <v>85</v>
      </c>
      <c r="F781" s="144" t="s">
        <v>13</v>
      </c>
      <c r="G781" s="15">
        <v>4</v>
      </c>
      <c r="H781" s="1" t="s">
        <v>44</v>
      </c>
    </row>
    <row r="782" s="1" customFormat="1" spans="1:7">
      <c r="A782" s="54"/>
      <c r="B782" s="21"/>
      <c r="C782" s="21"/>
      <c r="D782" s="21"/>
      <c r="E782" s="21"/>
      <c r="F782" s="60"/>
      <c r="G782" s="15"/>
    </row>
    <row r="783" s="1" customFormat="1" spans="1:7">
      <c r="A783" s="147" t="s">
        <v>53</v>
      </c>
      <c r="B783" s="148" t="s">
        <v>18</v>
      </c>
      <c r="C783" s="148" t="str">
        <f>_xlfn.DISPIMG("ID_1C2A11F494624C15A9423C5AC225889B",1)</f>
        <v>=DISPIMG("ID_1C2A11F494624C15A9423C5AC225889B",1)</v>
      </c>
      <c r="D783" s="148" t="s">
        <v>28</v>
      </c>
      <c r="E783" s="148">
        <v>75</v>
      </c>
      <c r="F783" s="149" t="s">
        <v>13</v>
      </c>
      <c r="G783" s="15"/>
    </row>
    <row r="784" s="1" customFormat="1" spans="1:7">
      <c r="A784" s="147"/>
      <c r="B784" s="148" t="s">
        <v>18</v>
      </c>
      <c r="C784" s="148"/>
      <c r="D784" s="148" t="s">
        <v>43</v>
      </c>
      <c r="E784" s="148">
        <v>70</v>
      </c>
      <c r="F784" s="149" t="s">
        <v>13</v>
      </c>
      <c r="G784" s="15"/>
    </row>
    <row r="785" s="1" customFormat="1" spans="1:8">
      <c r="A785" s="147"/>
      <c r="B785" s="148" t="s">
        <v>18</v>
      </c>
      <c r="C785" s="148"/>
      <c r="D785" s="148"/>
      <c r="E785" s="148">
        <v>85</v>
      </c>
      <c r="F785" s="149" t="s">
        <v>13</v>
      </c>
      <c r="G785" s="15">
        <v>4</v>
      </c>
      <c r="H785" s="1" t="s">
        <v>44</v>
      </c>
    </row>
    <row r="786" s="1" customFormat="1" spans="1:8">
      <c r="A786" s="147"/>
      <c r="B786" s="148" t="s">
        <v>18</v>
      </c>
      <c r="C786" s="148"/>
      <c r="D786" s="148"/>
      <c r="E786" s="148">
        <v>100</v>
      </c>
      <c r="F786" s="149" t="s">
        <v>13</v>
      </c>
      <c r="G786" s="15"/>
      <c r="H786" s="1" t="s">
        <v>44</v>
      </c>
    </row>
    <row r="787" s="1" customFormat="1" ht="16" customHeight="1" spans="1:8">
      <c r="A787" s="147"/>
      <c r="B787" s="148" t="s">
        <v>18</v>
      </c>
      <c r="C787" s="148"/>
      <c r="D787" s="148" t="s">
        <v>31</v>
      </c>
      <c r="E787" s="148">
        <v>75</v>
      </c>
      <c r="F787" s="149" t="s">
        <v>13</v>
      </c>
      <c r="G787" s="15">
        <v>13</v>
      </c>
      <c r="H787" s="1" t="s">
        <v>44</v>
      </c>
    </row>
    <row r="788" s="1" customFormat="1" spans="1:8">
      <c r="A788" s="147"/>
      <c r="B788" s="148" t="s">
        <v>18</v>
      </c>
      <c r="C788" s="148"/>
      <c r="D788" s="148"/>
      <c r="E788" s="148">
        <v>75</v>
      </c>
      <c r="F788" s="149" t="s">
        <v>11</v>
      </c>
      <c r="G788" s="15"/>
      <c r="H788" s="1" t="s">
        <v>44</v>
      </c>
    </row>
    <row r="789" s="1" customFormat="1" spans="1:7">
      <c r="A789" s="147"/>
      <c r="B789" s="148" t="s">
        <v>18</v>
      </c>
      <c r="C789" s="148"/>
      <c r="D789" s="148"/>
      <c r="E789" s="148">
        <v>85</v>
      </c>
      <c r="F789" s="149" t="s">
        <v>11</v>
      </c>
      <c r="G789" s="15"/>
    </row>
    <row r="790" s="1" customFormat="1" spans="1:8">
      <c r="A790" s="147"/>
      <c r="B790" s="148" t="s">
        <v>18</v>
      </c>
      <c r="C790" s="148"/>
      <c r="D790" s="148"/>
      <c r="E790" s="148">
        <v>85</v>
      </c>
      <c r="F790" s="149" t="s">
        <v>13</v>
      </c>
      <c r="G790" s="15">
        <v>12</v>
      </c>
      <c r="H790" s="1" t="s">
        <v>44</v>
      </c>
    </row>
    <row r="791" s="1" customFormat="1" spans="1:7">
      <c r="A791" s="147"/>
      <c r="B791" s="148" t="s">
        <v>18</v>
      </c>
      <c r="C791" s="148"/>
      <c r="D791" s="148" t="s">
        <v>20</v>
      </c>
      <c r="E791" s="148">
        <v>70</v>
      </c>
      <c r="F791" s="149" t="s">
        <v>13</v>
      </c>
      <c r="G791" s="15"/>
    </row>
    <row r="792" s="1" customFormat="1" spans="1:7">
      <c r="A792" s="147"/>
      <c r="B792" s="148" t="s">
        <v>18</v>
      </c>
      <c r="C792" s="148"/>
      <c r="D792" s="148"/>
      <c r="E792" s="148">
        <v>75</v>
      </c>
      <c r="F792" s="149" t="s">
        <v>13</v>
      </c>
      <c r="G792" s="15"/>
    </row>
    <row r="793" s="1" customFormat="1" spans="1:8">
      <c r="A793" s="147"/>
      <c r="B793" s="148" t="s">
        <v>18</v>
      </c>
      <c r="C793" s="148"/>
      <c r="D793" s="148"/>
      <c r="E793" s="148">
        <v>95</v>
      </c>
      <c r="F793" s="149" t="s">
        <v>13</v>
      </c>
      <c r="G793" s="15">
        <v>2</v>
      </c>
      <c r="H793" s="1" t="s">
        <v>44</v>
      </c>
    </row>
    <row r="794" s="1" customFormat="1" spans="1:8">
      <c r="A794" s="147"/>
      <c r="B794" s="148" t="s">
        <v>18</v>
      </c>
      <c r="C794" s="148"/>
      <c r="D794" s="148"/>
      <c r="E794" s="148">
        <v>85</v>
      </c>
      <c r="F794" s="149" t="s">
        <v>13</v>
      </c>
      <c r="G794" s="15">
        <v>1</v>
      </c>
      <c r="H794" s="1" t="s">
        <v>44</v>
      </c>
    </row>
    <row r="795" s="1" customFormat="1" spans="1:7">
      <c r="A795" s="147"/>
      <c r="B795" s="148" t="s">
        <v>18</v>
      </c>
      <c r="C795" s="148"/>
      <c r="D795" s="150"/>
      <c r="E795" s="148">
        <v>100</v>
      </c>
      <c r="F795" s="149" t="s">
        <v>11</v>
      </c>
      <c r="G795" s="15"/>
    </row>
    <row r="796" s="1" customFormat="1" spans="1:8">
      <c r="A796" s="147"/>
      <c r="B796" s="148" t="s">
        <v>18</v>
      </c>
      <c r="C796" s="148"/>
      <c r="D796" s="148" t="s">
        <v>21</v>
      </c>
      <c r="E796" s="148">
        <v>75</v>
      </c>
      <c r="F796" s="149" t="s">
        <v>11</v>
      </c>
      <c r="G796" s="15"/>
      <c r="H796" s="1" t="s">
        <v>44</v>
      </c>
    </row>
    <row r="797" s="1" customFormat="1" spans="1:8">
      <c r="A797" s="147"/>
      <c r="B797" s="148" t="s">
        <v>18</v>
      </c>
      <c r="C797" s="148"/>
      <c r="D797" s="148"/>
      <c r="E797" s="148">
        <v>75</v>
      </c>
      <c r="F797" s="149" t="s">
        <v>13</v>
      </c>
      <c r="G797" s="15">
        <v>4</v>
      </c>
      <c r="H797" s="1" t="s">
        <v>44</v>
      </c>
    </row>
    <row r="798" s="1" customFormat="1" spans="1:8">
      <c r="A798" s="147"/>
      <c r="B798" s="148" t="s">
        <v>18</v>
      </c>
      <c r="C798" s="148"/>
      <c r="D798" s="148"/>
      <c r="E798" s="148">
        <v>85</v>
      </c>
      <c r="F798" s="149" t="s">
        <v>13</v>
      </c>
      <c r="G798" s="15">
        <v>1</v>
      </c>
      <c r="H798" s="1" t="s">
        <v>44</v>
      </c>
    </row>
    <row r="799" s="1" customFormat="1" spans="1:7">
      <c r="A799" s="151"/>
      <c r="B799" s="138"/>
      <c r="C799" s="17"/>
      <c r="D799" s="17"/>
      <c r="E799" s="17"/>
      <c r="F799" s="152"/>
      <c r="G799" s="15"/>
    </row>
    <row r="800" s="1" customFormat="1" spans="1:8">
      <c r="A800" s="153" t="s">
        <v>54</v>
      </c>
      <c r="B800" s="154" t="s">
        <v>27</v>
      </c>
      <c r="C800" s="155" t="str">
        <f>_xlfn.DISPIMG("ID_7FE324CB0FF04634AAB9A25EDC629A78",1)</f>
        <v>=DISPIMG("ID_7FE324CB0FF04634AAB9A25EDC629A78",1)</v>
      </c>
      <c r="D800" s="155" t="s">
        <v>43</v>
      </c>
      <c r="E800" s="154">
        <v>65</v>
      </c>
      <c r="F800" s="156" t="s">
        <v>11</v>
      </c>
      <c r="G800" s="15"/>
      <c r="H800" s="1" t="s">
        <v>38</v>
      </c>
    </row>
    <row r="801" s="1" customFormat="1" spans="1:8">
      <c r="A801" s="153"/>
      <c r="B801" s="154" t="s">
        <v>27</v>
      </c>
      <c r="C801" s="157"/>
      <c r="D801" s="157"/>
      <c r="E801" s="154">
        <v>65</v>
      </c>
      <c r="F801" s="156" t="s">
        <v>13</v>
      </c>
      <c r="G801" s="15"/>
      <c r="H801" s="1" t="s">
        <v>38</v>
      </c>
    </row>
    <row r="802" s="1" customFormat="1" spans="1:8">
      <c r="A802" s="153"/>
      <c r="B802" s="154" t="s">
        <v>27</v>
      </c>
      <c r="C802" s="157"/>
      <c r="D802" s="157"/>
      <c r="E802" s="154">
        <v>65</v>
      </c>
      <c r="F802" s="156" t="s">
        <v>13</v>
      </c>
      <c r="G802" s="15">
        <v>4</v>
      </c>
      <c r="H802" s="1" t="s">
        <v>38</v>
      </c>
    </row>
    <row r="803" s="1" customFormat="1" spans="1:8">
      <c r="A803" s="153"/>
      <c r="B803" s="154" t="s">
        <v>18</v>
      </c>
      <c r="C803" s="157"/>
      <c r="D803" s="157"/>
      <c r="E803" s="154">
        <v>75</v>
      </c>
      <c r="F803" s="156" t="s">
        <v>13</v>
      </c>
      <c r="G803" s="15"/>
      <c r="H803" s="1" t="s">
        <v>44</v>
      </c>
    </row>
    <row r="804" s="1" customFormat="1" spans="1:8">
      <c r="A804" s="153"/>
      <c r="B804" s="154" t="s">
        <v>18</v>
      </c>
      <c r="C804" s="157"/>
      <c r="D804" s="158"/>
      <c r="E804" s="154">
        <v>100</v>
      </c>
      <c r="F804" s="156" t="s">
        <v>13</v>
      </c>
      <c r="G804" s="15"/>
      <c r="H804" s="1" t="s">
        <v>45</v>
      </c>
    </row>
    <row r="805" s="1" customFormat="1" spans="1:8">
      <c r="A805" s="153"/>
      <c r="B805" s="154" t="s">
        <v>27</v>
      </c>
      <c r="C805" s="157"/>
      <c r="D805" s="154" t="s">
        <v>20</v>
      </c>
      <c r="E805" s="154">
        <v>55</v>
      </c>
      <c r="F805" s="156" t="s">
        <v>13</v>
      </c>
      <c r="G805" s="15"/>
      <c r="H805" s="1" t="s">
        <v>38</v>
      </c>
    </row>
    <row r="806" s="1" customFormat="1" spans="1:8">
      <c r="A806" s="153"/>
      <c r="B806" s="154" t="s">
        <v>18</v>
      </c>
      <c r="C806" s="157"/>
      <c r="D806" s="154"/>
      <c r="E806" s="154">
        <v>65</v>
      </c>
      <c r="F806" s="156" t="s">
        <v>11</v>
      </c>
      <c r="G806" s="15"/>
      <c r="H806" s="1" t="s">
        <v>38</v>
      </c>
    </row>
    <row r="807" s="1" customFormat="1" spans="1:8">
      <c r="A807" s="153"/>
      <c r="B807" s="154" t="s">
        <v>18</v>
      </c>
      <c r="C807" s="157"/>
      <c r="D807" s="154"/>
      <c r="E807" s="154">
        <v>85</v>
      </c>
      <c r="F807" s="156" t="s">
        <v>13</v>
      </c>
      <c r="G807" s="15">
        <v>1</v>
      </c>
      <c r="H807" s="1" t="s">
        <v>44</v>
      </c>
    </row>
    <row r="808" s="1" customFormat="1" spans="1:8">
      <c r="A808" s="153"/>
      <c r="B808" s="154" t="s">
        <v>18</v>
      </c>
      <c r="C808" s="157"/>
      <c r="D808" s="154"/>
      <c r="E808" s="154">
        <v>85</v>
      </c>
      <c r="F808" s="156" t="s">
        <v>11</v>
      </c>
      <c r="G808" s="15">
        <v>1</v>
      </c>
      <c r="H808" s="1" t="s">
        <v>44</v>
      </c>
    </row>
    <row r="809" s="1" customFormat="1" spans="1:8">
      <c r="A809" s="153"/>
      <c r="B809" s="154" t="s">
        <v>18</v>
      </c>
      <c r="C809" s="157"/>
      <c r="D809" s="154"/>
      <c r="E809" s="154">
        <v>95</v>
      </c>
      <c r="F809" s="156" t="s">
        <v>13</v>
      </c>
      <c r="G809" s="15"/>
      <c r="H809" s="1" t="s">
        <v>44</v>
      </c>
    </row>
    <row r="810" s="1" customFormat="1" spans="1:7">
      <c r="A810" s="54"/>
      <c r="B810" s="21"/>
      <c r="C810" s="21"/>
      <c r="D810" s="21"/>
      <c r="E810" s="21"/>
      <c r="F810" s="60"/>
      <c r="G810" s="15"/>
    </row>
    <row r="811" s="1" customFormat="1" ht="18" spans="1:7">
      <c r="A811" s="26"/>
      <c r="B811" s="55"/>
      <c r="C811" s="18"/>
      <c r="D811" s="15"/>
      <c r="E811" s="15"/>
      <c r="F811" s="20"/>
      <c r="G811" s="15"/>
    </row>
    <row r="812" s="1" customFormat="1" ht="18" spans="1:7">
      <c r="A812" s="27"/>
      <c r="B812" s="21"/>
      <c r="C812" s="29"/>
      <c r="D812" s="15"/>
      <c r="E812" s="21"/>
      <c r="F812" s="20"/>
      <c r="G812" s="15"/>
    </row>
    <row r="813" s="1" customFormat="1" ht="18" spans="1:7">
      <c r="A813" s="27"/>
      <c r="B813" s="21"/>
      <c r="C813" s="29"/>
      <c r="D813" s="15"/>
      <c r="E813" s="21"/>
      <c r="F813" s="20"/>
      <c r="G813" s="15"/>
    </row>
    <row r="814" s="1" customFormat="1" ht="30" spans="1:7">
      <c r="A814" s="27" t="s">
        <v>63</v>
      </c>
      <c r="B814" s="21"/>
      <c r="C814" s="29"/>
      <c r="D814" s="15" t="s">
        <v>64</v>
      </c>
      <c r="E814" s="21">
        <v>23</v>
      </c>
      <c r="F814" s="20" t="s">
        <v>13</v>
      </c>
      <c r="G814" s="15">
        <v>5</v>
      </c>
    </row>
    <row r="815" s="1" customFormat="1" ht="18" spans="1:7">
      <c r="A815" s="27" t="s">
        <v>139</v>
      </c>
      <c r="B815" s="21"/>
      <c r="C815" s="29"/>
      <c r="D815" s="15" t="s">
        <v>64</v>
      </c>
      <c r="E815" s="21">
        <v>26</v>
      </c>
      <c r="F815" s="20" t="s">
        <v>13</v>
      </c>
      <c r="G815" s="15"/>
    </row>
    <row r="816" s="1" customFormat="1" ht="18" spans="1:7">
      <c r="A816" s="27" t="s">
        <v>139</v>
      </c>
      <c r="B816" s="21"/>
      <c r="C816" s="29"/>
      <c r="D816" s="15" t="s">
        <v>64</v>
      </c>
      <c r="E816" s="21">
        <v>25</v>
      </c>
      <c r="F816" s="20" t="s">
        <v>13</v>
      </c>
      <c r="G816" s="15"/>
    </row>
    <row r="817" s="1" customFormat="1" ht="30" spans="1:7">
      <c r="A817" s="27" t="s">
        <v>63</v>
      </c>
      <c r="B817" s="21"/>
      <c r="C817" s="29"/>
      <c r="D817" s="15" t="s">
        <v>64</v>
      </c>
      <c r="E817" s="21">
        <v>27</v>
      </c>
      <c r="F817" s="20" t="s">
        <v>13</v>
      </c>
      <c r="G817" s="15"/>
    </row>
    <row r="818" s="1" customFormat="1" spans="1:8">
      <c r="A818" s="54" t="s">
        <v>65</v>
      </c>
      <c r="B818" s="21" t="s">
        <v>66</v>
      </c>
      <c r="C818" s="159"/>
      <c r="D818" s="21" t="s">
        <v>20</v>
      </c>
      <c r="E818" s="21">
        <v>40</v>
      </c>
      <c r="F818" s="60" t="s">
        <v>11</v>
      </c>
      <c r="G818" s="15">
        <v>1</v>
      </c>
      <c r="H818" s="1" t="s">
        <v>37</v>
      </c>
    </row>
    <row r="819" s="1" customFormat="1" ht="31.5" spans="1:8">
      <c r="A819" s="54" t="s">
        <v>67</v>
      </c>
      <c r="B819" s="21" t="s">
        <v>18</v>
      </c>
      <c r="C819" s="159"/>
      <c r="D819" s="21" t="s">
        <v>20</v>
      </c>
      <c r="E819" s="21">
        <v>80</v>
      </c>
      <c r="F819" s="60" t="s">
        <v>11</v>
      </c>
      <c r="G819" s="15"/>
      <c r="H819" s="1" t="s">
        <v>68</v>
      </c>
    </row>
    <row r="820" s="1" customFormat="1" ht="31.5" spans="1:8">
      <c r="A820" s="54" t="s">
        <v>69</v>
      </c>
      <c r="B820" s="21" t="s">
        <v>18</v>
      </c>
      <c r="C820" s="159"/>
      <c r="D820" s="21" t="s">
        <v>10</v>
      </c>
      <c r="E820" s="21">
        <v>85</v>
      </c>
      <c r="F820" s="60" t="s">
        <v>11</v>
      </c>
      <c r="G820" s="15">
        <v>1</v>
      </c>
      <c r="H820" s="1" t="s">
        <v>68</v>
      </c>
    </row>
    <row r="821" s="1" customFormat="1" ht="31.5" spans="1:8">
      <c r="A821" s="54" t="s">
        <v>70</v>
      </c>
      <c r="B821" s="21" t="s">
        <v>18</v>
      </c>
      <c r="C821" s="159"/>
      <c r="D821" s="21" t="s">
        <v>20</v>
      </c>
      <c r="E821" s="21">
        <v>70</v>
      </c>
      <c r="F821" s="60" t="s">
        <v>11</v>
      </c>
      <c r="G821" s="15">
        <v>1</v>
      </c>
      <c r="H821" s="1" t="s">
        <v>68</v>
      </c>
    </row>
    <row r="822" s="1" customFormat="1" ht="31.5" spans="1:8">
      <c r="A822" s="54" t="s">
        <v>71</v>
      </c>
      <c r="B822" s="21" t="s">
        <v>18</v>
      </c>
      <c r="C822" s="159"/>
      <c r="D822" s="21" t="s">
        <v>20</v>
      </c>
      <c r="E822" s="21">
        <v>70</v>
      </c>
      <c r="F822" s="60" t="s">
        <v>11</v>
      </c>
      <c r="G822" s="15">
        <v>1</v>
      </c>
      <c r="H822" s="1" t="s">
        <v>68</v>
      </c>
    </row>
    <row r="823" s="1" customFormat="1" ht="31.5" spans="1:8">
      <c r="A823" s="54" t="s">
        <v>72</v>
      </c>
      <c r="B823" s="21" t="s">
        <v>18</v>
      </c>
      <c r="C823" s="159"/>
      <c r="D823" s="21" t="s">
        <v>10</v>
      </c>
      <c r="E823" s="21">
        <v>88</v>
      </c>
      <c r="F823" s="60" t="s">
        <v>11</v>
      </c>
      <c r="G823" s="15">
        <v>1</v>
      </c>
      <c r="H823" s="1" t="s">
        <v>68</v>
      </c>
    </row>
    <row r="824" s="1" customFormat="1" ht="31.5" spans="1:8">
      <c r="A824" s="54" t="s">
        <v>67</v>
      </c>
      <c r="B824" s="21" t="s">
        <v>18</v>
      </c>
      <c r="C824" s="159"/>
      <c r="D824" s="21" t="s">
        <v>10</v>
      </c>
      <c r="E824" s="21">
        <v>88</v>
      </c>
      <c r="F824" s="60" t="s">
        <v>11</v>
      </c>
      <c r="G824" s="15">
        <v>1</v>
      </c>
      <c r="H824" s="1" t="s">
        <v>68</v>
      </c>
    </row>
    <row r="825" s="1" customFormat="1" ht="31.5" spans="1:8">
      <c r="A825" s="54" t="s">
        <v>73</v>
      </c>
      <c r="B825" s="21" t="s">
        <v>18</v>
      </c>
      <c r="C825" s="159"/>
      <c r="D825" s="21" t="s">
        <v>10</v>
      </c>
      <c r="E825" s="21">
        <v>88</v>
      </c>
      <c r="F825" s="60" t="s">
        <v>11</v>
      </c>
      <c r="G825" s="15">
        <v>1</v>
      </c>
      <c r="H825" s="1" t="s">
        <v>68</v>
      </c>
    </row>
    <row r="826" s="1" customFormat="1" ht="31.5" spans="1:8">
      <c r="A826" s="54" t="s">
        <v>74</v>
      </c>
      <c r="B826" s="21" t="s">
        <v>18</v>
      </c>
      <c r="C826" s="159"/>
      <c r="D826" s="21" t="s">
        <v>10</v>
      </c>
      <c r="E826" s="21">
        <v>95</v>
      </c>
      <c r="F826" s="60" t="s">
        <v>13</v>
      </c>
      <c r="G826" s="15">
        <v>1</v>
      </c>
      <c r="H826" s="1" t="s">
        <v>51</v>
      </c>
    </row>
    <row r="827" s="1" customFormat="1" ht="31.5" spans="1:8">
      <c r="A827" s="54" t="s">
        <v>75</v>
      </c>
      <c r="B827" s="21" t="s">
        <v>18</v>
      </c>
      <c r="C827" s="159"/>
      <c r="D827" s="21" t="s">
        <v>10</v>
      </c>
      <c r="E827" s="21">
        <v>85</v>
      </c>
      <c r="F827" s="60" t="s">
        <v>13</v>
      </c>
      <c r="G827" s="15">
        <v>1</v>
      </c>
      <c r="H827" s="1" t="s">
        <v>68</v>
      </c>
    </row>
    <row r="828" s="1" customFormat="1" ht="31.5" spans="1:8">
      <c r="A828" s="54" t="s">
        <v>76</v>
      </c>
      <c r="B828" s="21" t="s">
        <v>18</v>
      </c>
      <c r="C828" s="159"/>
      <c r="D828" s="21" t="s">
        <v>10</v>
      </c>
      <c r="E828" s="21">
        <v>85</v>
      </c>
      <c r="F828" s="60" t="s">
        <v>13</v>
      </c>
      <c r="G828" s="15"/>
      <c r="H828" s="1" t="s">
        <v>68</v>
      </c>
    </row>
    <row r="829" s="1" customFormat="1" spans="1:8">
      <c r="A829" s="54" t="s">
        <v>77</v>
      </c>
      <c r="B829" s="21" t="s">
        <v>18</v>
      </c>
      <c r="C829" s="159"/>
      <c r="D829" s="21" t="s">
        <v>10</v>
      </c>
      <c r="E829" s="21">
        <v>85</v>
      </c>
      <c r="F829" s="60" t="s">
        <v>13</v>
      </c>
      <c r="G829" s="15">
        <v>1</v>
      </c>
      <c r="H829" s="1" t="s">
        <v>68</v>
      </c>
    </row>
    <row r="830" s="1" customFormat="1" spans="1:8">
      <c r="A830" s="54" t="s">
        <v>78</v>
      </c>
      <c r="B830" s="21" t="s">
        <v>18</v>
      </c>
      <c r="C830" s="159"/>
      <c r="D830" s="21" t="s">
        <v>10</v>
      </c>
      <c r="E830" s="21">
        <v>85</v>
      </c>
      <c r="F830" s="60" t="s">
        <v>13</v>
      </c>
      <c r="G830" s="15">
        <v>1</v>
      </c>
      <c r="H830" s="1" t="s">
        <v>68</v>
      </c>
    </row>
    <row r="831" s="1" customFormat="1" ht="31.5" spans="1:8">
      <c r="A831" s="54" t="s">
        <v>79</v>
      </c>
      <c r="B831" s="21" t="s">
        <v>18</v>
      </c>
      <c r="C831" s="159"/>
      <c r="D831" s="21" t="s">
        <v>10</v>
      </c>
      <c r="E831" s="21">
        <v>85</v>
      </c>
      <c r="F831" s="60" t="s">
        <v>13</v>
      </c>
      <c r="G831" s="15">
        <v>1</v>
      </c>
      <c r="H831" s="1" t="s">
        <v>68</v>
      </c>
    </row>
    <row r="832" s="1" customFormat="1" ht="31.5" spans="1:8">
      <c r="A832" s="54" t="s">
        <v>80</v>
      </c>
      <c r="B832" s="21" t="s">
        <v>18</v>
      </c>
      <c r="C832" s="159"/>
      <c r="D832" s="21" t="s">
        <v>10</v>
      </c>
      <c r="E832" s="21">
        <v>75</v>
      </c>
      <c r="F832" s="60" t="s">
        <v>13</v>
      </c>
      <c r="G832" s="15"/>
      <c r="H832" s="1" t="s">
        <v>19</v>
      </c>
    </row>
    <row r="833" s="1" customFormat="1" spans="1:8">
      <c r="A833" s="54" t="s">
        <v>78</v>
      </c>
      <c r="B833" s="21" t="s">
        <v>18</v>
      </c>
      <c r="C833" s="159"/>
      <c r="D833" s="21" t="s">
        <v>10</v>
      </c>
      <c r="E833" s="21">
        <v>75</v>
      </c>
      <c r="F833" s="60" t="s">
        <v>11</v>
      </c>
      <c r="G833" s="15"/>
      <c r="H833" s="1" t="s">
        <v>32</v>
      </c>
    </row>
    <row r="834" s="1" customFormat="1" spans="1:8">
      <c r="A834" s="54" t="s">
        <v>78</v>
      </c>
      <c r="B834" s="21" t="s">
        <v>18</v>
      </c>
      <c r="C834" s="159"/>
      <c r="D834" s="21" t="s">
        <v>10</v>
      </c>
      <c r="E834" s="21">
        <v>70</v>
      </c>
      <c r="F834" s="60" t="s">
        <v>11</v>
      </c>
      <c r="G834" s="15"/>
      <c r="H834" s="1" t="s">
        <v>32</v>
      </c>
    </row>
    <row r="835" s="1" customFormat="1" spans="1:8">
      <c r="A835" s="54" t="s">
        <v>81</v>
      </c>
      <c r="B835" s="21" t="s">
        <v>33</v>
      </c>
      <c r="C835" s="159"/>
      <c r="D835" s="21" t="s">
        <v>10</v>
      </c>
      <c r="E835" s="21">
        <v>65</v>
      </c>
      <c r="F835" s="60" t="s">
        <v>11</v>
      </c>
      <c r="G835" s="15">
        <v>1</v>
      </c>
      <c r="H835" s="1" t="s">
        <v>49</v>
      </c>
    </row>
    <row r="836" s="1" customFormat="1" spans="1:8">
      <c r="A836" s="54" t="s">
        <v>81</v>
      </c>
      <c r="B836" s="21" t="s">
        <v>33</v>
      </c>
      <c r="C836" s="159"/>
      <c r="D836" s="21" t="s">
        <v>10</v>
      </c>
      <c r="E836" s="21">
        <v>55</v>
      </c>
      <c r="F836" s="60" t="s">
        <v>11</v>
      </c>
      <c r="G836" s="15">
        <v>1</v>
      </c>
      <c r="H836" s="1" t="s">
        <v>49</v>
      </c>
    </row>
    <row r="837" s="1" customFormat="1" ht="47.25" spans="1:8">
      <c r="A837" s="54" t="s">
        <v>82</v>
      </c>
      <c r="B837" s="21" t="s">
        <v>18</v>
      </c>
      <c r="C837" s="159"/>
      <c r="D837" s="21" t="s">
        <v>10</v>
      </c>
      <c r="E837" s="21">
        <v>77</v>
      </c>
      <c r="F837" s="60" t="s">
        <v>13</v>
      </c>
      <c r="G837" s="15"/>
      <c r="H837" s="1" t="s">
        <v>19</v>
      </c>
    </row>
    <row r="838" s="1" customFormat="1" ht="47.25" spans="1:8">
      <c r="A838" s="54" t="s">
        <v>82</v>
      </c>
      <c r="B838" s="21" t="s">
        <v>18</v>
      </c>
      <c r="C838" s="159"/>
      <c r="D838" s="21" t="s">
        <v>10</v>
      </c>
      <c r="E838" s="21">
        <v>102</v>
      </c>
      <c r="F838" s="60" t="s">
        <v>13</v>
      </c>
      <c r="G838" s="15">
        <v>3</v>
      </c>
      <c r="H838" s="1" t="s">
        <v>19</v>
      </c>
    </row>
    <row r="839" s="1" customFormat="1" ht="47.25" spans="1:8">
      <c r="A839" s="54" t="s">
        <v>82</v>
      </c>
      <c r="B839" s="21" t="s">
        <v>18</v>
      </c>
      <c r="C839" s="159"/>
      <c r="D839" s="21" t="s">
        <v>20</v>
      </c>
      <c r="E839" s="21">
        <v>102</v>
      </c>
      <c r="F839" s="60" t="s">
        <v>13</v>
      </c>
      <c r="G839" s="15">
        <v>3</v>
      </c>
      <c r="H839" s="1" t="s">
        <v>19</v>
      </c>
    </row>
    <row r="840" s="1" customFormat="1" ht="47.25" spans="1:8">
      <c r="A840" s="54" t="s">
        <v>83</v>
      </c>
      <c r="B840" s="21" t="s">
        <v>27</v>
      </c>
      <c r="C840" s="159"/>
      <c r="D840" s="21" t="s">
        <v>20</v>
      </c>
      <c r="E840" s="21">
        <v>55</v>
      </c>
      <c r="F840" s="60" t="s">
        <v>13</v>
      </c>
      <c r="G840" s="15">
        <v>1</v>
      </c>
      <c r="H840" s="1" t="s">
        <v>84</v>
      </c>
    </row>
    <row r="841" s="1" customFormat="1" ht="47.25" spans="1:8">
      <c r="A841" s="54" t="s">
        <v>83</v>
      </c>
      <c r="B841" s="160" t="s">
        <v>27</v>
      </c>
      <c r="C841" s="159"/>
      <c r="D841" s="21" t="s">
        <v>20</v>
      </c>
      <c r="E841" s="21">
        <v>65</v>
      </c>
      <c r="F841" s="60" t="s">
        <v>13</v>
      </c>
      <c r="G841" s="15">
        <v>4</v>
      </c>
      <c r="H841" s="1" t="s">
        <v>84</v>
      </c>
    </row>
    <row r="842" s="1" customFormat="1" ht="47.25" spans="1:8">
      <c r="A842" s="54" t="s">
        <v>83</v>
      </c>
      <c r="B842" s="160" t="s">
        <v>27</v>
      </c>
      <c r="C842" s="159"/>
      <c r="D842" s="161" t="s">
        <v>85</v>
      </c>
      <c r="E842" s="162">
        <v>65</v>
      </c>
      <c r="F842" s="60" t="s">
        <v>13</v>
      </c>
      <c r="G842" s="15"/>
      <c r="H842" s="1" t="s">
        <v>84</v>
      </c>
    </row>
    <row r="843" s="1" customFormat="1" ht="47.25" spans="1:8">
      <c r="A843" s="54" t="s">
        <v>86</v>
      </c>
      <c r="B843" s="160" t="s">
        <v>87</v>
      </c>
      <c r="C843" s="160"/>
      <c r="D843" s="161" t="s">
        <v>88</v>
      </c>
      <c r="E843" s="162">
        <v>77</v>
      </c>
      <c r="F843" s="60" t="s">
        <v>13</v>
      </c>
      <c r="G843" s="15"/>
      <c r="H843" s="1" t="s">
        <v>19</v>
      </c>
    </row>
    <row r="844" s="1" customFormat="1" ht="47.25" spans="1:8">
      <c r="A844" s="54" t="s">
        <v>86</v>
      </c>
      <c r="B844" s="160" t="s">
        <v>87</v>
      </c>
      <c r="C844" s="160"/>
      <c r="D844" s="161" t="s">
        <v>21</v>
      </c>
      <c r="E844" s="162">
        <v>77</v>
      </c>
      <c r="F844" s="60" t="s">
        <v>13</v>
      </c>
      <c r="G844" s="15">
        <v>6</v>
      </c>
      <c r="H844" s="1" t="s">
        <v>19</v>
      </c>
    </row>
    <row r="845" s="1" customFormat="1" ht="47.25" spans="1:8">
      <c r="A845" s="54" t="s">
        <v>82</v>
      </c>
      <c r="B845" s="160" t="s">
        <v>87</v>
      </c>
      <c r="C845" s="160"/>
      <c r="D845" s="161" t="s">
        <v>21</v>
      </c>
      <c r="E845" s="162">
        <v>87</v>
      </c>
      <c r="F845" s="60" t="s">
        <v>13</v>
      </c>
      <c r="G845" s="15">
        <v>6</v>
      </c>
      <c r="H845" s="1" t="s">
        <v>19</v>
      </c>
    </row>
    <row r="846" s="1" customFormat="1" ht="47.25" spans="1:8">
      <c r="A846" s="54" t="s">
        <v>82</v>
      </c>
      <c r="B846" s="160" t="s">
        <v>87</v>
      </c>
      <c r="C846" s="160"/>
      <c r="D846" s="161" t="s">
        <v>10</v>
      </c>
      <c r="E846" s="162">
        <v>87</v>
      </c>
      <c r="F846" s="60" t="s">
        <v>13</v>
      </c>
      <c r="G846" s="15"/>
      <c r="H846" s="1" t="s">
        <v>19</v>
      </c>
    </row>
    <row r="847" s="1" customFormat="1" ht="47.25" spans="1:8">
      <c r="A847" s="54" t="s">
        <v>83</v>
      </c>
      <c r="B847" s="160" t="s">
        <v>89</v>
      </c>
      <c r="C847" s="160"/>
      <c r="D847" s="161" t="s">
        <v>88</v>
      </c>
      <c r="E847" s="162">
        <v>50</v>
      </c>
      <c r="F847" s="60" t="s">
        <v>13</v>
      </c>
      <c r="G847" s="15">
        <v>1</v>
      </c>
      <c r="H847" s="1" t="s">
        <v>37</v>
      </c>
    </row>
    <row r="848" s="1" customFormat="1" ht="47.25" spans="1:8">
      <c r="A848" s="54" t="s">
        <v>90</v>
      </c>
      <c r="B848" s="160" t="s">
        <v>91</v>
      </c>
      <c r="C848" s="160"/>
      <c r="D848" s="161" t="s">
        <v>20</v>
      </c>
      <c r="E848" s="162">
        <v>30</v>
      </c>
      <c r="F848" s="60" t="s">
        <v>11</v>
      </c>
      <c r="G848" s="15">
        <v>1</v>
      </c>
      <c r="H848" s="1" t="s">
        <v>12</v>
      </c>
    </row>
    <row r="849" s="1" customFormat="1" ht="47.25" spans="1:8">
      <c r="A849" s="54" t="s">
        <v>90</v>
      </c>
      <c r="B849" s="160" t="s">
        <v>91</v>
      </c>
      <c r="C849" s="160"/>
      <c r="D849" s="161" t="s">
        <v>10</v>
      </c>
      <c r="E849" s="162">
        <v>30</v>
      </c>
      <c r="F849" s="60" t="s">
        <v>11</v>
      </c>
      <c r="G849" s="15">
        <v>1</v>
      </c>
      <c r="H849" s="1" t="s">
        <v>12</v>
      </c>
    </row>
    <row r="850" s="1" customFormat="1" ht="47.25" spans="1:8">
      <c r="A850" s="54" t="s">
        <v>90</v>
      </c>
      <c r="B850" s="160" t="s">
        <v>91</v>
      </c>
      <c r="C850" s="160"/>
      <c r="D850" s="161" t="s">
        <v>20</v>
      </c>
      <c r="E850" s="162">
        <v>20</v>
      </c>
      <c r="F850" s="60" t="s">
        <v>11</v>
      </c>
      <c r="G850" s="15">
        <v>1</v>
      </c>
      <c r="H850" s="1" t="s">
        <v>12</v>
      </c>
    </row>
    <row r="851" s="1" customFormat="1" ht="47.25" spans="1:8">
      <c r="A851" s="54" t="s">
        <v>90</v>
      </c>
      <c r="B851" s="160" t="s">
        <v>91</v>
      </c>
      <c r="C851" s="160"/>
      <c r="D851" s="161" t="s">
        <v>10</v>
      </c>
      <c r="E851" s="162">
        <v>20</v>
      </c>
      <c r="F851" s="60" t="s">
        <v>11</v>
      </c>
      <c r="G851" s="15">
        <v>1</v>
      </c>
      <c r="H851" s="1" t="s">
        <v>12</v>
      </c>
    </row>
    <row r="852" s="1" customFormat="1" ht="47.25" spans="1:8">
      <c r="A852" s="54" t="s">
        <v>83</v>
      </c>
      <c r="B852" s="160" t="s">
        <v>89</v>
      </c>
      <c r="C852" s="160"/>
      <c r="D852" s="161" t="s">
        <v>85</v>
      </c>
      <c r="E852" s="162">
        <v>50</v>
      </c>
      <c r="F852" s="60" t="s">
        <v>11</v>
      </c>
      <c r="G852" s="15">
        <v>2</v>
      </c>
      <c r="H852" s="1" t="s">
        <v>37</v>
      </c>
    </row>
    <row r="853" s="1" customFormat="1" ht="47.25" spans="1:8">
      <c r="A853" s="54" t="s">
        <v>83</v>
      </c>
      <c r="B853" s="160" t="s">
        <v>89</v>
      </c>
      <c r="C853" s="160"/>
      <c r="D853" s="161" t="s">
        <v>88</v>
      </c>
      <c r="E853" s="162">
        <v>50</v>
      </c>
      <c r="F853" s="60" t="s">
        <v>11</v>
      </c>
      <c r="G853" s="15">
        <v>1</v>
      </c>
      <c r="H853" s="1" t="s">
        <v>37</v>
      </c>
    </row>
    <row r="854" s="1" customFormat="1" ht="47.25" spans="1:8">
      <c r="A854" s="54" t="s">
        <v>83</v>
      </c>
      <c r="B854" s="160" t="s">
        <v>89</v>
      </c>
      <c r="C854" s="160"/>
      <c r="D854" s="161" t="s">
        <v>20</v>
      </c>
      <c r="E854" s="162">
        <v>40</v>
      </c>
      <c r="F854" s="60" t="s">
        <v>11</v>
      </c>
      <c r="G854" s="15">
        <v>1</v>
      </c>
      <c r="H854" s="1" t="s">
        <v>37</v>
      </c>
    </row>
    <row r="855" s="1" customFormat="1" ht="47.25" spans="1:8">
      <c r="A855" s="54" t="s">
        <v>83</v>
      </c>
      <c r="B855" s="160" t="s">
        <v>89</v>
      </c>
      <c r="C855" s="160"/>
      <c r="D855" s="161" t="s">
        <v>10</v>
      </c>
      <c r="E855" s="162">
        <v>40</v>
      </c>
      <c r="F855" s="60" t="s">
        <v>11</v>
      </c>
      <c r="G855" s="15">
        <v>1</v>
      </c>
      <c r="H855" s="1" t="s">
        <v>37</v>
      </c>
    </row>
    <row r="856" s="1" customFormat="1" ht="47.25" spans="1:8">
      <c r="A856" s="54" t="s">
        <v>86</v>
      </c>
      <c r="B856" s="160" t="s">
        <v>87</v>
      </c>
      <c r="C856" s="160"/>
      <c r="D856" s="161" t="s">
        <v>21</v>
      </c>
      <c r="E856" s="162">
        <v>77</v>
      </c>
      <c r="F856" s="60" t="s">
        <v>11</v>
      </c>
      <c r="G856" s="15">
        <v>2</v>
      </c>
      <c r="H856" s="1" t="s">
        <v>19</v>
      </c>
    </row>
    <row r="857" s="1" customFormat="1" ht="47.25" spans="1:8">
      <c r="A857" s="54" t="s">
        <v>86</v>
      </c>
      <c r="B857" s="160" t="s">
        <v>87</v>
      </c>
      <c r="C857" s="160"/>
      <c r="D857" s="161" t="s">
        <v>20</v>
      </c>
      <c r="E857" s="162">
        <v>77</v>
      </c>
      <c r="F857" s="60" t="s">
        <v>11</v>
      </c>
      <c r="G857" s="15"/>
      <c r="H857" s="1" t="s">
        <v>19</v>
      </c>
    </row>
    <row r="858" s="1" customFormat="1" ht="47.25" spans="1:8">
      <c r="A858" s="54" t="s">
        <v>86</v>
      </c>
      <c r="B858" s="160" t="s">
        <v>87</v>
      </c>
      <c r="C858" s="160"/>
      <c r="D858" s="161" t="s">
        <v>10</v>
      </c>
      <c r="E858" s="162">
        <v>77</v>
      </c>
      <c r="F858" s="60" t="s">
        <v>11</v>
      </c>
      <c r="G858" s="15"/>
      <c r="H858" s="1" t="s">
        <v>19</v>
      </c>
    </row>
    <row r="859" s="1" customFormat="1" ht="47.25" spans="1:8">
      <c r="A859" s="54" t="s">
        <v>82</v>
      </c>
      <c r="B859" s="160" t="s">
        <v>87</v>
      </c>
      <c r="C859" s="160"/>
      <c r="D859" s="161" t="s">
        <v>10</v>
      </c>
      <c r="E859" s="162">
        <v>87</v>
      </c>
      <c r="F859" s="60" t="s">
        <v>11</v>
      </c>
      <c r="G859" s="15"/>
      <c r="H859" s="1" t="s">
        <v>19</v>
      </c>
    </row>
    <row r="860" s="1" customFormat="1" ht="47.25" spans="1:8">
      <c r="A860" s="54" t="s">
        <v>82</v>
      </c>
      <c r="B860" s="160" t="s">
        <v>87</v>
      </c>
      <c r="C860" s="160"/>
      <c r="D860" s="161" t="s">
        <v>20</v>
      </c>
      <c r="E860" s="162">
        <v>87</v>
      </c>
      <c r="F860" s="60" t="s">
        <v>11</v>
      </c>
      <c r="G860" s="15"/>
      <c r="H860" s="1" t="s">
        <v>19</v>
      </c>
    </row>
    <row r="861" s="1" customFormat="1" spans="1:7">
      <c r="A861" s="54"/>
      <c r="B861" s="21"/>
      <c r="C861" s="159"/>
      <c r="D861" s="21"/>
      <c r="E861" s="21"/>
      <c r="F861" s="60"/>
      <c r="G861" s="15"/>
    </row>
    <row r="862" s="1" customFormat="1" spans="1:7">
      <c r="A862" s="54"/>
      <c r="B862" s="21"/>
      <c r="C862" s="159"/>
      <c r="D862" s="21"/>
      <c r="E862" s="21"/>
      <c r="F862" s="60"/>
      <c r="G862" s="15"/>
    </row>
    <row r="863" s="1" customFormat="1" ht="16.5" spans="1:7">
      <c r="A863" s="163" t="s">
        <v>92</v>
      </c>
      <c r="B863" s="21"/>
      <c r="C863" s="15"/>
      <c r="D863" s="21"/>
      <c r="E863" s="21"/>
      <c r="F863" s="60"/>
      <c r="G863" s="15"/>
    </row>
    <row r="864" s="1" customFormat="1" ht="16.5" spans="1:7">
      <c r="A864" s="163" t="s">
        <v>93</v>
      </c>
      <c r="B864" s="21"/>
      <c r="C864" s="15"/>
      <c r="D864" s="21"/>
      <c r="E864" s="21"/>
      <c r="F864" s="60"/>
      <c r="G864" s="15"/>
    </row>
    <row r="865" s="1" customFormat="1" spans="1:7">
      <c r="A865" s="164"/>
      <c r="B865" s="165"/>
      <c r="C865" s="166"/>
      <c r="D865" s="166"/>
      <c r="E865" s="165"/>
      <c r="F865" s="167"/>
      <c r="G865" s="15"/>
    </row>
    <row r="866" s="1" customFormat="1" spans="1:7">
      <c r="A866" s="168"/>
      <c r="B866" s="169"/>
      <c r="C866" s="170"/>
      <c r="D866" s="170"/>
      <c r="E866" s="169"/>
      <c r="F866" s="171"/>
      <c r="G866" s="15"/>
    </row>
    <row r="867" s="1" customFormat="1" spans="1:7">
      <c r="A867" s="172" t="s">
        <v>94</v>
      </c>
      <c r="B867" s="54"/>
      <c r="C867" s="172"/>
      <c r="D867" s="172"/>
      <c r="E867" s="54"/>
      <c r="F867" s="60"/>
      <c r="G867" s="15"/>
    </row>
    <row r="868" s="1" customFormat="1" spans="1:7">
      <c r="A868" s="173" t="s">
        <v>1</v>
      </c>
      <c r="B868" s="7" t="s">
        <v>2</v>
      </c>
      <c r="C868" s="174" t="s">
        <v>3</v>
      </c>
      <c r="D868" s="9" t="s">
        <v>4</v>
      </c>
      <c r="E868" s="7" t="s">
        <v>5</v>
      </c>
      <c r="F868" s="10" t="s">
        <v>6</v>
      </c>
      <c r="G868" s="15"/>
    </row>
    <row r="869" s="1" customFormat="1" spans="1:8">
      <c r="A869" s="54" t="s">
        <v>95</v>
      </c>
      <c r="B869" s="21"/>
      <c r="C869" s="21"/>
      <c r="D869" s="21" t="s">
        <v>10</v>
      </c>
      <c r="E869" s="21">
        <v>87</v>
      </c>
      <c r="F869" s="60" t="s">
        <v>13</v>
      </c>
      <c r="G869" s="15">
        <v>1</v>
      </c>
      <c r="H869" s="175" t="s">
        <v>38</v>
      </c>
    </row>
    <row r="870" s="1" customFormat="1" spans="1:8">
      <c r="A870" s="54" t="s">
        <v>96</v>
      </c>
      <c r="B870" s="21"/>
      <c r="C870" s="21"/>
      <c r="D870" s="21" t="s">
        <v>10</v>
      </c>
      <c r="E870" s="21">
        <v>87</v>
      </c>
      <c r="F870" s="60" t="s">
        <v>13</v>
      </c>
      <c r="G870" s="15">
        <v>1</v>
      </c>
      <c r="H870" s="175" t="s">
        <v>97</v>
      </c>
    </row>
    <row r="871" s="1" customFormat="1" spans="1:8">
      <c r="A871" s="54" t="s">
        <v>96</v>
      </c>
      <c r="B871" s="21"/>
      <c r="C871" s="21"/>
      <c r="D871" s="21" t="s">
        <v>20</v>
      </c>
      <c r="E871" s="21">
        <v>77</v>
      </c>
      <c r="F871" s="60" t="s">
        <v>13</v>
      </c>
      <c r="G871" s="15">
        <v>1</v>
      </c>
      <c r="H871" s="175" t="s">
        <v>97</v>
      </c>
    </row>
    <row r="872" s="1" customFormat="1" spans="1:8">
      <c r="A872" s="54" t="s">
        <v>98</v>
      </c>
      <c r="B872" s="21"/>
      <c r="C872" s="21"/>
      <c r="D872" s="21" t="s">
        <v>10</v>
      </c>
      <c r="E872" s="21">
        <v>70</v>
      </c>
      <c r="F872" s="60" t="s">
        <v>13</v>
      </c>
      <c r="G872" s="15">
        <v>2</v>
      </c>
      <c r="H872" s="175" t="s">
        <v>38</v>
      </c>
    </row>
    <row r="873" s="1" customFormat="1" spans="1:8">
      <c r="A873" s="54" t="s">
        <v>98</v>
      </c>
      <c r="B873" s="21"/>
      <c r="C873" s="21"/>
      <c r="D873" s="21" t="s">
        <v>21</v>
      </c>
      <c r="E873" s="21">
        <v>87</v>
      </c>
      <c r="F873" s="60" t="s">
        <v>13</v>
      </c>
      <c r="G873" s="15">
        <v>1</v>
      </c>
      <c r="H873" s="175" t="s">
        <v>38</v>
      </c>
    </row>
    <row r="874" s="1" customFormat="1" spans="1:8">
      <c r="A874" s="54" t="s">
        <v>98</v>
      </c>
      <c r="B874" s="21"/>
      <c r="C874" s="21"/>
      <c r="D874" s="21" t="s">
        <v>10</v>
      </c>
      <c r="E874" s="21">
        <v>77</v>
      </c>
      <c r="F874" s="60" t="s">
        <v>13</v>
      </c>
      <c r="G874" s="15">
        <v>1</v>
      </c>
      <c r="H874" s="175" t="s">
        <v>38</v>
      </c>
    </row>
    <row r="875" s="1" customFormat="1" spans="1:8">
      <c r="A875" s="54" t="s">
        <v>98</v>
      </c>
      <c r="B875" s="21"/>
      <c r="C875" s="21"/>
      <c r="D875" s="21" t="s">
        <v>10</v>
      </c>
      <c r="E875" s="21">
        <v>77</v>
      </c>
      <c r="F875" s="60" t="s">
        <v>11</v>
      </c>
      <c r="G875" s="15">
        <v>1</v>
      </c>
      <c r="H875" s="175" t="s">
        <v>97</v>
      </c>
    </row>
    <row r="876" s="1" customFormat="1" spans="1:8">
      <c r="A876" s="54" t="s">
        <v>99</v>
      </c>
      <c r="B876" s="21"/>
      <c r="C876" s="21"/>
      <c r="D876" s="21" t="s">
        <v>43</v>
      </c>
      <c r="E876" s="21">
        <v>75</v>
      </c>
      <c r="F876" s="60" t="s">
        <v>11</v>
      </c>
      <c r="G876" s="15">
        <v>1</v>
      </c>
      <c r="H876" s="175" t="s">
        <v>38</v>
      </c>
    </row>
    <row r="877" s="1" customFormat="1" spans="1:8">
      <c r="A877" s="54" t="s">
        <v>100</v>
      </c>
      <c r="B877" s="21" t="s">
        <v>101</v>
      </c>
      <c r="C877" s="21"/>
      <c r="D877" s="21" t="s">
        <v>20</v>
      </c>
      <c r="E877" s="21">
        <v>85</v>
      </c>
      <c r="F877" s="60" t="s">
        <v>13</v>
      </c>
      <c r="G877" s="15">
        <v>1</v>
      </c>
      <c r="H877" s="175" t="s">
        <v>38</v>
      </c>
    </row>
    <row r="878" s="1" customFormat="1" spans="1:8">
      <c r="A878" s="54" t="s">
        <v>102</v>
      </c>
      <c r="B878" s="21"/>
      <c r="C878" s="21"/>
      <c r="D878" s="21" t="s">
        <v>20</v>
      </c>
      <c r="E878" s="21">
        <v>87</v>
      </c>
      <c r="F878" s="60" t="s">
        <v>13</v>
      </c>
      <c r="G878" s="15">
        <v>1</v>
      </c>
      <c r="H878" s="175" t="s">
        <v>38</v>
      </c>
    </row>
    <row r="879" s="1" customFormat="1" spans="1:8">
      <c r="A879" s="54" t="s">
        <v>102</v>
      </c>
      <c r="B879" s="21"/>
      <c r="C879" s="21"/>
      <c r="D879" s="21" t="s">
        <v>20</v>
      </c>
      <c r="E879" s="21">
        <v>70</v>
      </c>
      <c r="F879" s="60" t="s">
        <v>13</v>
      </c>
      <c r="G879" s="15"/>
      <c r="H879" s="175" t="s">
        <v>38</v>
      </c>
    </row>
    <row r="880" s="1" customFormat="1" spans="1:8">
      <c r="A880" s="54"/>
      <c r="B880" s="21"/>
      <c r="C880" s="21"/>
      <c r="D880" s="21"/>
      <c r="E880" s="21"/>
      <c r="F880" s="60"/>
      <c r="G880" s="15"/>
      <c r="H880" s="176"/>
    </row>
    <row r="881" s="1" customFormat="1" spans="1:8">
      <c r="A881" s="54" t="s">
        <v>103</v>
      </c>
      <c r="B881" s="21" t="s">
        <v>18</v>
      </c>
      <c r="C881" s="21"/>
      <c r="D881" s="21" t="s">
        <v>21</v>
      </c>
      <c r="E881" s="21">
        <v>77</v>
      </c>
      <c r="F881" s="60" t="s">
        <v>13</v>
      </c>
      <c r="G881" s="15">
        <v>1</v>
      </c>
      <c r="H881" s="1" t="s">
        <v>19</v>
      </c>
    </row>
    <row r="882" s="1" customFormat="1" spans="1:7">
      <c r="A882" s="54"/>
      <c r="B882" s="21"/>
      <c r="C882" s="21"/>
      <c r="D882" s="21"/>
      <c r="E882" s="21"/>
      <c r="F882" s="60"/>
      <c r="G882" s="15"/>
    </row>
    <row r="883" s="1" customFormat="1" spans="1:7">
      <c r="A883" s="54"/>
      <c r="B883" s="21"/>
      <c r="C883" s="21"/>
      <c r="D883" s="21"/>
      <c r="E883" s="21"/>
      <c r="F883" s="60"/>
      <c r="G883" s="15"/>
    </row>
    <row r="884" s="1" customFormat="1" spans="1:7">
      <c r="A884" s="177" t="s">
        <v>104</v>
      </c>
      <c r="B884" s="27"/>
      <c r="C884" s="177"/>
      <c r="D884" s="177"/>
      <c r="E884" s="27"/>
      <c r="F884" s="178"/>
      <c r="G884" s="15"/>
    </row>
    <row r="885" s="1" customFormat="1" spans="1:7">
      <c r="A885" s="179" t="s">
        <v>1</v>
      </c>
      <c r="B885" s="7" t="s">
        <v>2</v>
      </c>
      <c r="C885" s="180" t="s">
        <v>3</v>
      </c>
      <c r="D885" s="181" t="s">
        <v>4</v>
      </c>
      <c r="E885" s="7" t="s">
        <v>5</v>
      </c>
      <c r="F885" s="10" t="s">
        <v>6</v>
      </c>
      <c r="G885" s="15"/>
    </row>
    <row r="886" s="1" customFormat="1" spans="1:8">
      <c r="A886" s="182" t="s">
        <v>105</v>
      </c>
      <c r="B886" s="183" t="s">
        <v>14</v>
      </c>
      <c r="C886" s="184"/>
      <c r="D886" s="182" t="s">
        <v>10</v>
      </c>
      <c r="E886" s="184">
        <v>40</v>
      </c>
      <c r="F886" s="185" t="s">
        <v>13</v>
      </c>
      <c r="G886" s="15">
        <v>1</v>
      </c>
      <c r="H886" s="1" t="s">
        <v>15</v>
      </c>
    </row>
    <row r="887" s="1" customFormat="1" spans="1:8">
      <c r="A887" s="186"/>
      <c r="B887" s="183" t="s">
        <v>27</v>
      </c>
      <c r="C887" s="184"/>
      <c r="D887" s="186"/>
      <c r="E887" s="184">
        <v>65</v>
      </c>
      <c r="F887" s="185" t="s">
        <v>11</v>
      </c>
      <c r="G887" s="15"/>
      <c r="H887" s="1" t="s">
        <v>17</v>
      </c>
    </row>
    <row r="888" s="1" customFormat="1" spans="1:8">
      <c r="A888" s="186"/>
      <c r="B888" s="187" t="s">
        <v>18</v>
      </c>
      <c r="C888" s="184"/>
      <c r="D888" s="186"/>
      <c r="E888" s="184">
        <v>87</v>
      </c>
      <c r="F888" s="185" t="s">
        <v>11</v>
      </c>
      <c r="G888" s="15"/>
      <c r="H888" s="1" t="s">
        <v>19</v>
      </c>
    </row>
    <row r="889" s="1" customFormat="1" spans="1:7">
      <c r="A889" s="188"/>
      <c r="B889" s="189"/>
      <c r="C889" s="190"/>
      <c r="D889" s="188"/>
      <c r="E889" s="190"/>
      <c r="F889" s="191"/>
      <c r="G889" s="15"/>
    </row>
    <row r="890" s="1" customFormat="1" spans="1:8">
      <c r="A890" s="192" t="s">
        <v>36</v>
      </c>
      <c r="B890" s="193" t="s">
        <v>27</v>
      </c>
      <c r="C890" s="194"/>
      <c r="D890" s="192" t="s">
        <v>10</v>
      </c>
      <c r="E890" s="194">
        <v>65</v>
      </c>
      <c r="F890" s="195" t="s">
        <v>11</v>
      </c>
      <c r="G890" s="15">
        <v>1</v>
      </c>
      <c r="H890" s="1" t="s">
        <v>38</v>
      </c>
    </row>
    <row r="891" s="1" customFormat="1" spans="1:8">
      <c r="A891" s="196"/>
      <c r="B891" s="193" t="s">
        <v>18</v>
      </c>
      <c r="C891" s="194"/>
      <c r="D891" s="197"/>
      <c r="E891" s="194">
        <v>87</v>
      </c>
      <c r="F891" s="195" t="s">
        <v>13</v>
      </c>
      <c r="G891" s="15"/>
      <c r="H891" s="1" t="s">
        <v>19</v>
      </c>
    </row>
    <row r="892" s="1" customFormat="1" spans="1:8">
      <c r="A892" s="196"/>
      <c r="B892" s="193" t="s">
        <v>9</v>
      </c>
      <c r="C892" s="194"/>
      <c r="D892" s="192" t="s">
        <v>20</v>
      </c>
      <c r="E892" s="194">
        <v>70</v>
      </c>
      <c r="F892" s="195" t="s">
        <v>11</v>
      </c>
      <c r="G892" s="15"/>
      <c r="H892" s="1" t="s">
        <v>19</v>
      </c>
    </row>
    <row r="893" s="1" customFormat="1" spans="1:8">
      <c r="A893" s="196"/>
      <c r="B893" s="193" t="s">
        <v>18</v>
      </c>
      <c r="C893" s="194"/>
      <c r="D893" s="196"/>
      <c r="E893" s="194">
        <v>77</v>
      </c>
      <c r="F893" s="195" t="s">
        <v>11</v>
      </c>
      <c r="G893" s="15"/>
      <c r="H893" s="1" t="s">
        <v>19</v>
      </c>
    </row>
    <row r="894" s="1" customFormat="1" spans="1:8">
      <c r="A894" s="196"/>
      <c r="B894" s="193" t="s">
        <v>18</v>
      </c>
      <c r="C894" s="193"/>
      <c r="D894" s="197"/>
      <c r="E894" s="193">
        <v>87</v>
      </c>
      <c r="F894" s="198" t="s">
        <v>11</v>
      </c>
      <c r="G894" s="15"/>
      <c r="H894" s="1" t="s">
        <v>19</v>
      </c>
    </row>
    <row r="895" s="1" customFormat="1" spans="1:7">
      <c r="A895" s="199"/>
      <c r="B895" s="200"/>
      <c r="C895" s="24"/>
      <c r="D895" s="201"/>
      <c r="E895" s="200"/>
      <c r="F895" s="202"/>
      <c r="G895" s="15"/>
    </row>
    <row r="896" s="1" customFormat="1" spans="1:7">
      <c r="A896" s="203"/>
      <c r="B896" s="204"/>
      <c r="C896" s="205"/>
      <c r="D896" s="206"/>
      <c r="E896" s="205"/>
      <c r="F896" s="207"/>
      <c r="G896" s="15"/>
    </row>
    <row r="897" s="1" customFormat="1" spans="1:7">
      <c r="A897" s="37"/>
      <c r="B897" s="208"/>
      <c r="C897" s="15"/>
      <c r="D897" s="39"/>
      <c r="E897" s="208"/>
      <c r="F897" s="209"/>
      <c r="G897" s="15"/>
    </row>
    <row r="898" s="1" customFormat="1" spans="1:7">
      <c r="A898" s="210" t="s">
        <v>106</v>
      </c>
      <c r="B898" s="100" t="s">
        <v>18</v>
      </c>
      <c r="C898" s="19" t="str">
        <f>_xlfn.DISPIMG("ID_36E1573862234476B4116F352E161B80",1)</f>
        <v>=DISPIMG("ID_36E1573862234476B4116F352E161B80",1)</v>
      </c>
      <c r="D898" s="211" t="s">
        <v>43</v>
      </c>
      <c r="E898" s="100">
        <v>70</v>
      </c>
      <c r="F898" s="212" t="s">
        <v>11</v>
      </c>
      <c r="G898" s="15"/>
    </row>
    <row r="899" s="1" customFormat="1" spans="1:7">
      <c r="A899" s="210"/>
      <c r="B899" s="100" t="s">
        <v>18</v>
      </c>
      <c r="C899" s="23"/>
      <c r="D899" s="211"/>
      <c r="E899" s="100">
        <v>75</v>
      </c>
      <c r="F899" s="212" t="s">
        <v>11</v>
      </c>
      <c r="G899" s="15"/>
    </row>
    <row r="900" s="1" customFormat="1" spans="1:8">
      <c r="A900" s="210"/>
      <c r="B900" s="100" t="s">
        <v>18</v>
      </c>
      <c r="C900" s="23"/>
      <c r="D900" s="211"/>
      <c r="E900" s="100">
        <v>85</v>
      </c>
      <c r="F900" s="212" t="s">
        <v>11</v>
      </c>
      <c r="G900" s="15">
        <v>10</v>
      </c>
      <c r="H900" s="1" t="s">
        <v>44</v>
      </c>
    </row>
    <row r="901" s="1" customFormat="1" spans="1:7">
      <c r="A901" s="210"/>
      <c r="B901" s="100" t="s">
        <v>18</v>
      </c>
      <c r="C901" s="23"/>
      <c r="D901" s="211"/>
      <c r="E901" s="100">
        <v>85</v>
      </c>
      <c r="F901" s="212" t="s">
        <v>13</v>
      </c>
      <c r="G901" s="15"/>
    </row>
    <row r="902" s="1" customFormat="1" spans="1:7">
      <c r="A902" s="210"/>
      <c r="B902" s="100" t="s">
        <v>18</v>
      </c>
      <c r="C902" s="24"/>
      <c r="D902" s="211"/>
      <c r="E902" s="100">
        <v>95</v>
      </c>
      <c r="F902" s="212" t="s">
        <v>11</v>
      </c>
      <c r="G902" s="15"/>
    </row>
    <row r="903" s="1" customFormat="1" spans="1:7">
      <c r="A903" s="37"/>
      <c r="B903" s="208"/>
      <c r="C903" s="15"/>
      <c r="D903" s="39"/>
      <c r="E903" s="208"/>
      <c r="F903" s="209"/>
      <c r="G903" s="15"/>
    </row>
    <row r="904" s="1" customFormat="1" spans="1:7">
      <c r="A904" s="213" t="s">
        <v>107</v>
      </c>
      <c r="B904" s="214" t="s">
        <v>18</v>
      </c>
      <c r="C904" s="19" t="str">
        <f>_xlfn.DISPIMG("ID_EFFD59756232498F8A948A7CBAEA3330",1)</f>
        <v>=DISPIMG("ID_EFFD59756232498F8A948A7CBAEA3330",1)</v>
      </c>
      <c r="D904" s="215" t="s">
        <v>108</v>
      </c>
      <c r="E904" s="165">
        <v>70</v>
      </c>
      <c r="F904" s="167" t="s">
        <v>11</v>
      </c>
      <c r="G904" s="15"/>
    </row>
    <row r="905" s="1" customFormat="1" spans="1:7">
      <c r="A905" s="216"/>
      <c r="B905" s="214" t="s">
        <v>18</v>
      </c>
      <c r="C905" s="23"/>
      <c r="D905" s="217"/>
      <c r="E905" s="165">
        <v>87</v>
      </c>
      <c r="F905" s="167" t="s">
        <v>13</v>
      </c>
      <c r="G905" s="15"/>
    </row>
    <row r="906" s="1" customFormat="1" spans="1:8">
      <c r="A906" s="216"/>
      <c r="B906" s="214" t="s">
        <v>14</v>
      </c>
      <c r="C906" s="23"/>
      <c r="D906" s="218" t="s">
        <v>10</v>
      </c>
      <c r="E906" s="165">
        <v>50</v>
      </c>
      <c r="F906" s="167" t="s">
        <v>11</v>
      </c>
      <c r="G906" s="15"/>
      <c r="H906" s="1" t="s">
        <v>37</v>
      </c>
    </row>
    <row r="907" s="1" customFormat="1" spans="1:8">
      <c r="A907" s="216"/>
      <c r="B907" s="214" t="s">
        <v>14</v>
      </c>
      <c r="C907" s="24"/>
      <c r="D907" s="218"/>
      <c r="E907" s="165">
        <v>50</v>
      </c>
      <c r="F907" s="167" t="s">
        <v>13</v>
      </c>
      <c r="G907" s="15">
        <v>1</v>
      </c>
      <c r="H907" s="1" t="s">
        <v>37</v>
      </c>
    </row>
    <row r="908" s="1" customFormat="1" spans="1:8">
      <c r="A908" s="219"/>
      <c r="B908" s="214" t="s">
        <v>33</v>
      </c>
      <c r="C908" s="24"/>
      <c r="D908" s="217"/>
      <c r="E908" s="165">
        <v>55</v>
      </c>
      <c r="F908" s="167" t="s">
        <v>13</v>
      </c>
      <c r="G908" s="15">
        <v>1</v>
      </c>
      <c r="H908" s="1" t="s">
        <v>17</v>
      </c>
    </row>
    <row r="909" s="1" customFormat="1" spans="1:7">
      <c r="A909" s="220"/>
      <c r="B909" s="39"/>
      <c r="C909" s="39"/>
      <c r="D909" s="221"/>
      <c r="E909" s="39"/>
      <c r="F909" s="222"/>
      <c r="G909" s="15"/>
    </row>
    <row r="910" s="1" customFormat="1" spans="1:7">
      <c r="A910" s="223" t="s">
        <v>109</v>
      </c>
      <c r="B910" s="224" t="s">
        <v>16</v>
      </c>
      <c r="C910" s="224"/>
      <c r="D910" s="225" t="s">
        <v>10</v>
      </c>
      <c r="E910" s="224">
        <v>70</v>
      </c>
      <c r="F910" s="226" t="s">
        <v>13</v>
      </c>
      <c r="G910" s="15"/>
    </row>
    <row r="911" s="1" customFormat="1" spans="1:7">
      <c r="A911" s="227"/>
      <c r="B911" s="224" t="s">
        <v>14</v>
      </c>
      <c r="C911" s="224"/>
      <c r="D911" s="228"/>
      <c r="E911" s="224">
        <v>40</v>
      </c>
      <c r="F911" s="226" t="s">
        <v>11</v>
      </c>
      <c r="G911" s="15"/>
    </row>
    <row r="912" s="1" customFormat="1" spans="1:7">
      <c r="A912" s="227"/>
      <c r="B912" s="224" t="s">
        <v>14</v>
      </c>
      <c r="C912" s="224"/>
      <c r="D912" s="228"/>
      <c r="E912" s="224">
        <v>40</v>
      </c>
      <c r="F912" s="226" t="s">
        <v>13</v>
      </c>
      <c r="G912" s="15"/>
    </row>
    <row r="913" s="1" customFormat="1" spans="1:8">
      <c r="A913" s="227"/>
      <c r="B913" s="224" t="s">
        <v>14</v>
      </c>
      <c r="C913" s="224"/>
      <c r="D913" s="228"/>
      <c r="E913" s="224">
        <v>50</v>
      </c>
      <c r="F913" s="226" t="s">
        <v>13</v>
      </c>
      <c r="G913" s="15">
        <v>1</v>
      </c>
      <c r="H913" s="1" t="s">
        <v>37</v>
      </c>
    </row>
    <row r="914" s="1" customFormat="1" spans="1:8">
      <c r="A914" s="227"/>
      <c r="B914" s="229" t="s">
        <v>33</v>
      </c>
      <c r="C914" s="229"/>
      <c r="D914" s="230" t="s">
        <v>20</v>
      </c>
      <c r="E914" s="229">
        <v>55</v>
      </c>
      <c r="F914" s="231" t="s">
        <v>11</v>
      </c>
      <c r="G914" s="15"/>
      <c r="H914" s="1" t="s">
        <v>17</v>
      </c>
    </row>
    <row r="915" s="1" customFormat="1" spans="1:8">
      <c r="A915" s="227"/>
      <c r="B915" s="229" t="s">
        <v>33</v>
      </c>
      <c r="C915" s="229"/>
      <c r="D915" s="232"/>
      <c r="E915" s="229">
        <v>65</v>
      </c>
      <c r="F915" s="231" t="s">
        <v>13</v>
      </c>
      <c r="G915" s="15">
        <v>1</v>
      </c>
      <c r="H915" s="1" t="s">
        <v>17</v>
      </c>
    </row>
    <row r="916" s="1" customFormat="1" spans="1:8">
      <c r="A916" s="227"/>
      <c r="B916" s="229" t="s">
        <v>18</v>
      </c>
      <c r="C916" s="229"/>
      <c r="D916" s="232"/>
      <c r="E916" s="229">
        <v>70</v>
      </c>
      <c r="F916" s="231" t="s">
        <v>13</v>
      </c>
      <c r="G916" s="15"/>
      <c r="H916" s="1" t="s">
        <v>19</v>
      </c>
    </row>
    <row r="917" s="1" customFormat="1" spans="1:8">
      <c r="A917" s="227"/>
      <c r="B917" s="229" t="s">
        <v>18</v>
      </c>
      <c r="C917" s="229"/>
      <c r="D917" s="232"/>
      <c r="E917" s="229">
        <v>95</v>
      </c>
      <c r="F917" s="231" t="s">
        <v>13</v>
      </c>
      <c r="G917" s="15">
        <v>1</v>
      </c>
      <c r="H917" s="1" t="s">
        <v>19</v>
      </c>
    </row>
    <row r="918" s="1" customFormat="1" spans="1:8">
      <c r="A918" s="233"/>
      <c r="B918" s="229" t="s">
        <v>18</v>
      </c>
      <c r="C918" s="229"/>
      <c r="D918" s="234"/>
      <c r="E918" s="229">
        <v>102</v>
      </c>
      <c r="F918" s="231" t="s">
        <v>13</v>
      </c>
      <c r="G918" s="15">
        <v>1</v>
      </c>
      <c r="H918" s="1" t="s">
        <v>19</v>
      </c>
    </row>
    <row r="919" s="1" customFormat="1" spans="1:7">
      <c r="A919" s="235"/>
      <c r="B919" s="236"/>
      <c r="C919" s="15"/>
      <c r="D919" s="236"/>
      <c r="E919" s="236"/>
      <c r="F919" s="237"/>
      <c r="G919" s="15"/>
    </row>
    <row r="920" s="1" customFormat="1" ht="30" spans="1:7">
      <c r="A920" s="238" t="s">
        <v>110</v>
      </c>
      <c r="B920" s="239"/>
      <c r="C920" s="29"/>
      <c r="D920" s="15" t="s">
        <v>64</v>
      </c>
      <c r="E920" s="239">
        <v>27</v>
      </c>
      <c r="F920" s="20" t="s">
        <v>13</v>
      </c>
      <c r="G920" s="15"/>
    </row>
    <row r="921" s="1" customFormat="1" ht="30" spans="1:7">
      <c r="A921" s="238" t="s">
        <v>110</v>
      </c>
      <c r="B921" s="15"/>
      <c r="C921" s="29"/>
      <c r="D921" s="15" t="s">
        <v>64</v>
      </c>
      <c r="E921" s="15">
        <v>25</v>
      </c>
      <c r="F921" s="20" t="s">
        <v>13</v>
      </c>
      <c r="G921" s="15"/>
    </row>
    <row r="922" s="1" customFormat="1" ht="18" spans="1:7">
      <c r="A922" s="238" t="s">
        <v>111</v>
      </c>
      <c r="B922" s="15"/>
      <c r="C922" s="29"/>
      <c r="D922" s="15" t="s">
        <v>64</v>
      </c>
      <c r="E922" s="15">
        <v>27</v>
      </c>
      <c r="F922" s="20" t="s">
        <v>13</v>
      </c>
      <c r="G922" s="15"/>
    </row>
    <row r="923" s="1" customFormat="1" ht="18" spans="1:7">
      <c r="A923" s="238" t="s">
        <v>111</v>
      </c>
      <c r="B923" s="21"/>
      <c r="C923" s="29"/>
      <c r="D923" s="15" t="s">
        <v>64</v>
      </c>
      <c r="E923" s="21">
        <v>26</v>
      </c>
      <c r="F923" s="20" t="s">
        <v>13</v>
      </c>
      <c r="G923" s="15"/>
    </row>
    <row r="924" s="1" customFormat="1" ht="30" spans="1:7">
      <c r="A924" s="27" t="s">
        <v>63</v>
      </c>
      <c r="B924" s="21"/>
      <c r="C924" s="29"/>
      <c r="D924" s="15" t="s">
        <v>64</v>
      </c>
      <c r="E924" s="21">
        <v>27</v>
      </c>
      <c r="F924" s="20" t="s">
        <v>13</v>
      </c>
      <c r="G924" s="15"/>
    </row>
    <row r="925" s="1" customFormat="1" spans="1:7">
      <c r="A925" s="27"/>
      <c r="B925" s="21"/>
      <c r="C925" s="15"/>
      <c r="D925" s="21"/>
      <c r="E925" s="21"/>
      <c r="F925" s="60"/>
      <c r="G925" s="15"/>
    </row>
    <row r="926" s="1" customFormat="1" spans="1:7">
      <c r="A926" s="240"/>
      <c r="B926" s="21"/>
      <c r="C926" s="15"/>
      <c r="D926" s="21"/>
      <c r="E926" s="21"/>
      <c r="F926" s="60"/>
      <c r="G926" s="15">
        <f>SUM(G1:G925)</f>
        <v>4436</v>
      </c>
    </row>
    <row r="927" s="1" customFormat="1" spans="1:8">
      <c r="A927" s="238">
        <v>10</v>
      </c>
      <c r="B927" s="15" t="s">
        <v>116</v>
      </c>
      <c r="C927" s="15">
        <v>1</v>
      </c>
      <c r="D927" s="15"/>
      <c r="E927" s="21"/>
      <c r="F927" s="241"/>
      <c r="H927" s="3"/>
    </row>
    <row r="928" s="1" customFormat="1" spans="1:8">
      <c r="A928" s="238">
        <v>11</v>
      </c>
      <c r="B928" s="15" t="s">
        <v>116</v>
      </c>
      <c r="C928" s="15">
        <v>4</v>
      </c>
      <c r="D928" s="15"/>
      <c r="E928" s="21"/>
      <c r="F928" s="241"/>
      <c r="G928" s="3"/>
      <c r="H928" s="3"/>
    </row>
    <row r="929" s="1" customFormat="1" spans="1:8">
      <c r="A929" s="238">
        <v>14</v>
      </c>
      <c r="B929" s="15" t="s">
        <v>117</v>
      </c>
      <c r="C929" s="15"/>
      <c r="D929" s="15"/>
      <c r="E929" s="21"/>
      <c r="F929" s="241"/>
      <c r="G929" s="3"/>
      <c r="H929" s="3"/>
    </row>
    <row r="930" s="1" customFormat="1" spans="1:8">
      <c r="A930" s="238">
        <v>13</v>
      </c>
      <c r="B930" s="15" t="s">
        <v>117</v>
      </c>
      <c r="C930" s="15"/>
      <c r="D930" s="15"/>
      <c r="E930" s="21"/>
      <c r="F930" s="241"/>
      <c r="G930" s="3"/>
      <c r="H930" s="3"/>
    </row>
    <row r="931" s="1" customFormat="1" spans="1:8">
      <c r="A931" s="238">
        <v>10</v>
      </c>
      <c r="B931" s="15" t="s">
        <v>118</v>
      </c>
      <c r="C931" s="15">
        <v>5</v>
      </c>
      <c r="D931" s="15"/>
      <c r="E931" s="21"/>
      <c r="F931" s="241"/>
      <c r="G931" s="3"/>
      <c r="H931" s="3"/>
    </row>
    <row r="932" s="1" customFormat="1" spans="1:8">
      <c r="A932" s="238">
        <v>14</v>
      </c>
      <c r="B932" s="15" t="s">
        <v>119</v>
      </c>
      <c r="C932" s="15"/>
      <c r="D932" s="15"/>
      <c r="E932" s="21"/>
      <c r="F932" s="241"/>
      <c r="G932" s="3"/>
      <c r="H932" s="3"/>
    </row>
    <row r="933" s="1" customFormat="1" spans="1:8">
      <c r="A933" s="238">
        <v>11</v>
      </c>
      <c r="B933" s="15" t="s">
        <v>119</v>
      </c>
      <c r="C933" s="15"/>
      <c r="D933" s="15"/>
      <c r="E933" s="21"/>
      <c r="F933" s="241"/>
      <c r="G933" s="3"/>
      <c r="H933" s="3"/>
    </row>
    <row r="934" s="1" customFormat="1" spans="1:8">
      <c r="A934" s="238"/>
      <c r="B934" s="15" t="s">
        <v>120</v>
      </c>
      <c r="C934" s="15">
        <f>SUM(C927:C933)</f>
        <v>10</v>
      </c>
      <c r="D934" s="15"/>
      <c r="E934" s="21"/>
      <c r="F934" s="241"/>
      <c r="G934" s="3"/>
      <c r="H934" s="3"/>
    </row>
    <row r="935" s="1" customFormat="1" spans="1:8">
      <c r="A935" s="242"/>
      <c r="B935" s="241"/>
      <c r="C935" s="4"/>
      <c r="D935" s="4"/>
      <c r="E935" s="241"/>
      <c r="F935" s="241"/>
      <c r="G935" s="3"/>
      <c r="H935" s="3"/>
    </row>
    <row r="936" s="1" customFormat="1" spans="1:8">
      <c r="A936" s="242"/>
      <c r="B936" s="241"/>
      <c r="C936" s="4"/>
      <c r="D936" s="4"/>
      <c r="E936" s="241"/>
      <c r="F936" s="241"/>
      <c r="G936" s="3"/>
      <c r="H936" s="3"/>
    </row>
    <row r="937" s="1" customFormat="1" spans="1:8">
      <c r="A937" s="242"/>
      <c r="B937" s="241"/>
      <c r="C937" s="4"/>
      <c r="D937" s="4"/>
      <c r="E937" s="241"/>
      <c r="F937" s="241"/>
      <c r="G937" s="3"/>
      <c r="H937" s="3"/>
    </row>
    <row r="938" s="1" customFormat="1" spans="1:8">
      <c r="A938" s="242"/>
      <c r="B938" s="241"/>
      <c r="C938" s="4"/>
      <c r="D938" s="4"/>
      <c r="E938" s="241"/>
      <c r="F938" s="241"/>
      <c r="G938" s="3"/>
      <c r="H938" s="3"/>
    </row>
    <row r="939" s="1" customFormat="1" spans="1:8">
      <c r="A939" s="242"/>
      <c r="B939" s="241"/>
      <c r="C939" s="4"/>
      <c r="D939" s="4"/>
      <c r="E939" s="241"/>
      <c r="F939" s="241"/>
      <c r="G939" s="3"/>
      <c r="H939" s="3"/>
    </row>
    <row r="940" s="1" customFormat="1" spans="1:8">
      <c r="A940" s="242"/>
      <c r="B940" s="241"/>
      <c r="C940" s="4"/>
      <c r="D940" s="4"/>
      <c r="E940" s="241"/>
      <c r="F940" s="241"/>
      <c r="G940" s="3"/>
      <c r="H940" s="3"/>
    </row>
    <row r="941" s="1" customFormat="1" spans="1:8">
      <c r="A941" s="242"/>
      <c r="B941" s="241"/>
      <c r="C941" s="4"/>
      <c r="D941" s="4"/>
      <c r="E941" s="241"/>
      <c r="F941" s="241"/>
      <c r="G941" s="3"/>
      <c r="H941" s="3"/>
    </row>
    <row r="942" s="1" customFormat="1" spans="1:8">
      <c r="A942" s="242"/>
      <c r="B942" s="241"/>
      <c r="C942" s="4"/>
      <c r="D942" s="4"/>
      <c r="E942" s="241"/>
      <c r="F942" s="241"/>
      <c r="G942" s="3"/>
      <c r="H942" s="3"/>
    </row>
    <row r="943" s="1" customFormat="1" spans="1:8">
      <c r="A943" s="242"/>
      <c r="B943" s="241"/>
      <c r="C943" s="4"/>
      <c r="D943" s="4"/>
      <c r="E943" s="241"/>
      <c r="F943" s="241"/>
      <c r="G943" s="3"/>
      <c r="H943" s="3"/>
    </row>
    <row r="944" s="1" customFormat="1" spans="1:8">
      <c r="A944" s="242"/>
      <c r="B944" s="241"/>
      <c r="C944" s="4"/>
      <c r="D944" s="4"/>
      <c r="E944" s="241"/>
      <c r="F944" s="241"/>
      <c r="G944" s="3"/>
      <c r="H944" s="3"/>
    </row>
    <row r="945" s="1" customFormat="1" spans="1:8">
      <c r="A945" s="242"/>
      <c r="B945" s="241"/>
      <c r="C945" s="4"/>
      <c r="D945" s="4"/>
      <c r="E945" s="241"/>
      <c r="F945" s="241"/>
      <c r="G945" s="3"/>
      <c r="H945" s="3"/>
    </row>
    <row r="946" s="1" customFormat="1" spans="1:8">
      <c r="A946" s="242"/>
      <c r="B946" s="241"/>
      <c r="C946" s="4"/>
      <c r="D946" s="4"/>
      <c r="E946" s="241"/>
      <c r="F946" s="241"/>
      <c r="G946" s="3"/>
      <c r="H946" s="3"/>
    </row>
    <row r="947" s="1" customFormat="1" spans="1:8">
      <c r="A947" s="243"/>
      <c r="B947" s="244"/>
      <c r="C947" s="244"/>
      <c r="D947" s="244"/>
      <c r="E947" s="241"/>
      <c r="F947" s="241"/>
      <c r="G947" s="3"/>
      <c r="H947" s="3"/>
    </row>
    <row r="948" s="1" customFormat="1" spans="1:248">
      <c r="A948" s="2"/>
      <c r="E948" s="3"/>
      <c r="F948" s="3"/>
      <c r="G948" s="3"/>
      <c r="H948" s="3"/>
      <c r="IN948" s="4"/>
    </row>
    <row r="949" s="1" customFormat="1" spans="1:248">
      <c r="A949" s="2"/>
      <c r="E949" s="3"/>
      <c r="F949" s="3"/>
      <c r="G949" s="3"/>
      <c r="H949" s="3"/>
      <c r="IN949" s="4"/>
    </row>
    <row r="950" s="1" customFormat="1" spans="1:248">
      <c r="A950" s="2"/>
      <c r="E950" s="3"/>
      <c r="F950" s="3"/>
      <c r="G950" s="3"/>
      <c r="H950" s="3"/>
      <c r="IN950" s="4"/>
    </row>
    <row r="951" s="1" customFormat="1" spans="1:248">
      <c r="A951" s="2"/>
      <c r="E951" s="3"/>
      <c r="F951" s="3"/>
      <c r="G951" s="3"/>
      <c r="H951" s="3"/>
      <c r="IN951" s="4"/>
    </row>
    <row r="952" s="1" customFormat="1" spans="1:248">
      <c r="A952" s="2"/>
      <c r="E952" s="3"/>
      <c r="F952" s="3"/>
      <c r="G952" s="3"/>
      <c r="H952" s="3"/>
      <c r="IN952" s="4"/>
    </row>
    <row r="953" s="1" customFormat="1" spans="1:248">
      <c r="A953" s="2"/>
      <c r="E953" s="3"/>
      <c r="F953" s="3"/>
      <c r="G953" s="3"/>
      <c r="H953" s="3"/>
      <c r="IN953" s="4"/>
    </row>
    <row r="954" s="1" customFormat="1" spans="1:248">
      <c r="A954" s="2"/>
      <c r="E954" s="3"/>
      <c r="F954" s="3"/>
      <c r="G954" s="3"/>
      <c r="H954" s="3"/>
      <c r="IN954" s="4"/>
    </row>
    <row r="955" s="1" customFormat="1" spans="1:248">
      <c r="A955" s="2"/>
      <c r="E955" s="3"/>
      <c r="F955" s="3"/>
      <c r="G955" s="3"/>
      <c r="H955" s="3"/>
      <c r="IN955" s="4"/>
    </row>
    <row r="956" s="1" customFormat="1" spans="1:248">
      <c r="A956" s="2"/>
      <c r="E956" s="3"/>
      <c r="F956" s="3"/>
      <c r="G956" s="3"/>
      <c r="H956" s="3"/>
      <c r="IN956" s="4"/>
    </row>
    <row r="957" s="1" customFormat="1" spans="1:248">
      <c r="A957" s="2"/>
      <c r="E957" s="3"/>
      <c r="F957" s="3"/>
      <c r="G957" s="3"/>
      <c r="H957" s="3"/>
      <c r="IN957" s="4"/>
    </row>
    <row r="958" s="1" customFormat="1" spans="1:249">
      <c r="A958" s="2"/>
      <c r="E958" s="3"/>
      <c r="F958" s="3"/>
      <c r="G958" s="3"/>
      <c r="H958" s="3"/>
      <c r="IN958" s="4"/>
      <c r="IO958" s="4"/>
    </row>
    <row r="959" s="1" customFormat="1" spans="1:249">
      <c r="A959" s="2"/>
      <c r="E959" s="3"/>
      <c r="F959" s="3"/>
      <c r="G959" s="3"/>
      <c r="H959" s="3"/>
      <c r="IN959" s="4"/>
      <c r="IO959" s="4"/>
    </row>
    <row r="960" s="1" customFormat="1" spans="1:249">
      <c r="A960" s="2"/>
      <c r="E960" s="3"/>
      <c r="F960" s="3"/>
      <c r="G960" s="3"/>
      <c r="H960" s="3"/>
      <c r="IN960" s="4"/>
      <c r="IO960" s="4"/>
    </row>
    <row r="961" s="1" customFormat="1" spans="1:249">
      <c r="A961" s="2"/>
      <c r="E961" s="3"/>
      <c r="F961" s="3"/>
      <c r="G961" s="3"/>
      <c r="H961" s="3"/>
      <c r="IN961" s="4"/>
      <c r="IO961" s="4"/>
    </row>
    <row r="962" s="1" customFormat="1" spans="1:249">
      <c r="A962" s="2"/>
      <c r="E962" s="3"/>
      <c r="F962" s="3"/>
      <c r="G962" s="3"/>
      <c r="H962" s="3"/>
      <c r="IN962" s="4"/>
      <c r="IO962" s="4"/>
    </row>
    <row r="963" s="1" customFormat="1" spans="1:249">
      <c r="A963" s="2"/>
      <c r="E963" s="3"/>
      <c r="F963" s="3"/>
      <c r="G963" s="3"/>
      <c r="H963" s="3"/>
      <c r="IN963" s="4"/>
      <c r="IO963" s="4"/>
    </row>
    <row r="964" s="1" customFormat="1" spans="1:249">
      <c r="A964" s="2"/>
      <c r="E964" s="3"/>
      <c r="F964" s="3"/>
      <c r="G964" s="3"/>
      <c r="H964" s="3"/>
      <c r="IN964" s="4"/>
      <c r="IO964" s="4"/>
    </row>
    <row r="965" s="1" customFormat="1" spans="1:249">
      <c r="A965" s="2"/>
      <c r="E965" s="3"/>
      <c r="F965" s="3"/>
      <c r="G965" s="3"/>
      <c r="H965" s="3"/>
      <c r="IN965" s="4"/>
      <c r="IO965" s="4"/>
    </row>
    <row r="966" s="1" customFormat="1" spans="1:249">
      <c r="A966" s="2"/>
      <c r="E966" s="3"/>
      <c r="F966" s="3"/>
      <c r="G966" s="3"/>
      <c r="H966" s="3"/>
      <c r="IN966" s="4"/>
      <c r="IO966" s="4"/>
    </row>
    <row r="967" s="1" customFormat="1" spans="1:249">
      <c r="A967" s="2"/>
      <c r="E967" s="3"/>
      <c r="F967" s="3"/>
      <c r="G967" s="3"/>
      <c r="H967" s="3"/>
      <c r="IN967" s="4"/>
      <c r="IO967" s="4"/>
    </row>
    <row r="968" s="1" customFormat="1" spans="1:249">
      <c r="A968" s="2"/>
      <c r="E968" s="3"/>
      <c r="F968" s="3"/>
      <c r="G968" s="3"/>
      <c r="H968" s="3"/>
      <c r="IN968" s="4"/>
      <c r="IO968" s="4"/>
    </row>
    <row r="969" s="1" customFormat="1" spans="1:249">
      <c r="A969" s="2"/>
      <c r="E969" s="3"/>
      <c r="F969" s="3"/>
      <c r="G969" s="3"/>
      <c r="H969" s="3"/>
      <c r="IN969" s="4"/>
      <c r="IO969" s="4"/>
    </row>
    <row r="970" s="1" customFormat="1" spans="1:249">
      <c r="A970" s="2"/>
      <c r="E970" s="3"/>
      <c r="F970" s="3"/>
      <c r="G970" s="3"/>
      <c r="H970" s="3"/>
      <c r="IN970" s="4"/>
      <c r="IO970" s="4"/>
    </row>
    <row r="971" s="1" customFormat="1" spans="1:249">
      <c r="A971" s="2"/>
      <c r="E971" s="3"/>
      <c r="F971" s="3"/>
      <c r="G971" s="3"/>
      <c r="H971" s="3"/>
      <c r="IN971" s="4"/>
      <c r="IO971" s="4"/>
    </row>
    <row r="972" s="1" customFormat="1" spans="1:249">
      <c r="A972" s="2"/>
      <c r="E972" s="3"/>
      <c r="F972" s="3"/>
      <c r="G972" s="3"/>
      <c r="H972" s="3"/>
      <c r="IN972" s="4"/>
      <c r="IO972" s="4"/>
    </row>
    <row r="973" s="1" customFormat="1" spans="1:249">
      <c r="A973" s="2"/>
      <c r="E973" s="3"/>
      <c r="F973" s="3"/>
      <c r="G973" s="3"/>
      <c r="H973" s="3"/>
      <c r="IN973" s="4"/>
      <c r="IO973" s="4"/>
    </row>
    <row r="974" s="1" customFormat="1" spans="1:249">
      <c r="A974" s="2"/>
      <c r="E974" s="3"/>
      <c r="F974" s="3"/>
      <c r="G974" s="3"/>
      <c r="H974" s="3"/>
      <c r="IN974" s="4"/>
      <c r="IO974" s="4"/>
    </row>
    <row r="975" s="1" customFormat="1" spans="1:249">
      <c r="A975" s="2"/>
      <c r="E975" s="3"/>
      <c r="F975" s="3"/>
      <c r="G975" s="3"/>
      <c r="H975" s="3"/>
      <c r="IN975" s="4"/>
      <c r="IO975" s="4"/>
    </row>
    <row r="976" s="1" customFormat="1" spans="1:249">
      <c r="A976" s="2"/>
      <c r="E976" s="3"/>
      <c r="F976" s="3"/>
      <c r="G976" s="3"/>
      <c r="H976" s="3"/>
      <c r="IN976" s="4"/>
      <c r="IO976" s="4"/>
    </row>
    <row r="977" s="1" customFormat="1" spans="1:249">
      <c r="A977" s="2"/>
      <c r="E977" s="3"/>
      <c r="F977" s="3"/>
      <c r="G977" s="3"/>
      <c r="H977" s="3"/>
      <c r="IN977" s="4"/>
      <c r="IO977" s="4"/>
    </row>
    <row r="978" s="1" customFormat="1" spans="1:249">
      <c r="A978" s="2"/>
      <c r="E978" s="3"/>
      <c r="F978" s="3"/>
      <c r="G978" s="3"/>
      <c r="H978" s="3"/>
      <c r="IN978" s="4"/>
      <c r="IO978" s="4"/>
    </row>
    <row r="979" s="1" customFormat="1" spans="1:249">
      <c r="A979" s="2"/>
      <c r="E979" s="3"/>
      <c r="F979" s="3"/>
      <c r="G979" s="3"/>
      <c r="H979" s="3"/>
      <c r="IN979" s="4"/>
      <c r="IO979" s="4"/>
    </row>
    <row r="980" s="1" customFormat="1" spans="1:249">
      <c r="A980" s="2"/>
      <c r="E980" s="3"/>
      <c r="F980" s="3"/>
      <c r="G980" s="3"/>
      <c r="H980" s="3"/>
      <c r="IN980" s="4"/>
      <c r="IO980" s="4"/>
    </row>
    <row r="981" s="1" customFormat="1" spans="1:249">
      <c r="A981" s="2"/>
      <c r="E981" s="3"/>
      <c r="F981" s="3"/>
      <c r="G981" s="3"/>
      <c r="H981" s="3"/>
      <c r="IN981" s="4"/>
      <c r="IO981" s="4"/>
    </row>
    <row r="982" s="1" customFormat="1" spans="1:249">
      <c r="A982" s="2"/>
      <c r="E982" s="3"/>
      <c r="F982" s="3"/>
      <c r="G982" s="3"/>
      <c r="H982" s="3"/>
      <c r="IN982" s="4"/>
      <c r="IO982" s="4"/>
    </row>
    <row r="983" s="1" customFormat="1" spans="1:249">
      <c r="A983" s="2"/>
      <c r="E983" s="3"/>
      <c r="F983" s="3"/>
      <c r="G983" s="3"/>
      <c r="H983" s="3"/>
      <c r="IN983" s="4"/>
      <c r="IO983" s="4"/>
    </row>
    <row r="984" s="1" customFormat="1" spans="1:249">
      <c r="A984" s="2"/>
      <c r="E984" s="3"/>
      <c r="F984" s="3"/>
      <c r="G984" s="3"/>
      <c r="H984" s="3"/>
      <c r="IN984" s="4"/>
      <c r="IO984" s="4"/>
    </row>
    <row r="985" s="1" customFormat="1" spans="1:249">
      <c r="A985" s="2"/>
      <c r="E985" s="3"/>
      <c r="F985" s="3"/>
      <c r="G985" s="3"/>
      <c r="H985" s="3"/>
      <c r="IN985" s="4"/>
      <c r="IO985" s="4"/>
    </row>
    <row r="986" s="1" customFormat="1" spans="1:249">
      <c r="A986" s="2"/>
      <c r="E986" s="3"/>
      <c r="F986" s="3"/>
      <c r="G986" s="3"/>
      <c r="H986" s="3"/>
      <c r="IN986" s="4"/>
      <c r="IO986" s="4"/>
    </row>
    <row r="987" s="1" customFormat="1" spans="1:249">
      <c r="A987" s="2"/>
      <c r="E987" s="3"/>
      <c r="F987" s="3"/>
      <c r="G987" s="3"/>
      <c r="H987" s="3"/>
      <c r="IN987" s="4"/>
      <c r="IO987" s="4"/>
    </row>
    <row r="988" s="1" customFormat="1" spans="1:249">
      <c r="A988" s="2"/>
      <c r="E988" s="3"/>
      <c r="F988" s="3"/>
      <c r="G988" s="3"/>
      <c r="H988" s="3"/>
      <c r="IN988" s="4"/>
      <c r="IO988" s="4"/>
    </row>
    <row r="989" s="1" customFormat="1" spans="1:249">
      <c r="A989" s="2"/>
      <c r="E989" s="3"/>
      <c r="F989" s="3"/>
      <c r="G989" s="3"/>
      <c r="H989" s="3"/>
      <c r="IN989" s="4"/>
      <c r="IO989" s="4"/>
    </row>
    <row r="990" s="1" customFormat="1" spans="1:249">
      <c r="A990" s="2"/>
      <c r="E990" s="3"/>
      <c r="F990" s="3"/>
      <c r="G990" s="3"/>
      <c r="H990" s="3"/>
      <c r="IN990" s="4"/>
      <c r="IO990" s="4"/>
    </row>
    <row r="991" s="1" customFormat="1" spans="1:249">
      <c r="A991" s="2"/>
      <c r="E991" s="3"/>
      <c r="F991" s="3"/>
      <c r="G991" s="3"/>
      <c r="H991" s="3"/>
      <c r="IN991" s="4"/>
      <c r="IO991" s="4"/>
    </row>
    <row r="992" s="1" customFormat="1" spans="1:249">
      <c r="A992" s="2"/>
      <c r="E992" s="3"/>
      <c r="F992" s="3"/>
      <c r="G992" s="3"/>
      <c r="H992" s="3"/>
      <c r="IN992" s="4"/>
      <c r="IO992" s="4"/>
    </row>
    <row r="993" s="1" customFormat="1" spans="1:249">
      <c r="A993" s="2"/>
      <c r="E993" s="3"/>
      <c r="F993" s="3"/>
      <c r="G993" s="3"/>
      <c r="H993" s="3"/>
      <c r="IN993" s="4"/>
      <c r="IO993" s="4"/>
    </row>
    <row r="994" s="1" customFormat="1" spans="1:249">
      <c r="A994" s="2"/>
      <c r="E994" s="3"/>
      <c r="F994" s="3"/>
      <c r="G994" s="3"/>
      <c r="H994" s="3"/>
      <c r="IN994" s="4"/>
      <c r="IO994" s="4"/>
    </row>
    <row r="995" s="1" customFormat="1" spans="1:249">
      <c r="A995" s="2"/>
      <c r="E995" s="3"/>
      <c r="F995" s="3"/>
      <c r="G995" s="3"/>
      <c r="H995" s="3"/>
      <c r="IN995" s="4"/>
      <c r="IO995" s="4"/>
    </row>
    <row r="996" s="1" customFormat="1" spans="1:249">
      <c r="A996" s="2"/>
      <c r="E996" s="3"/>
      <c r="F996" s="3"/>
      <c r="G996" s="3"/>
      <c r="H996" s="3"/>
      <c r="IN996" s="4"/>
      <c r="IO996" s="4"/>
    </row>
    <row r="997" s="1" customFormat="1" spans="1:249">
      <c r="A997" s="2"/>
      <c r="E997" s="3"/>
      <c r="F997" s="3"/>
      <c r="G997" s="3"/>
      <c r="H997" s="3"/>
      <c r="IN997" s="4"/>
      <c r="IO997" s="4"/>
    </row>
    <row r="998" s="1" customFormat="1" spans="1:249">
      <c r="A998" s="2"/>
      <c r="E998" s="3"/>
      <c r="F998" s="3"/>
      <c r="G998" s="3"/>
      <c r="H998" s="3"/>
      <c r="IN998" s="4"/>
      <c r="IO998" s="4"/>
    </row>
    <row r="999" s="1" customFormat="1" spans="1:249">
      <c r="A999" s="2"/>
      <c r="E999" s="3"/>
      <c r="F999" s="3"/>
      <c r="G999" s="3"/>
      <c r="H999" s="3"/>
      <c r="IN999" s="4"/>
      <c r="IO999" s="4"/>
    </row>
    <row r="1000" s="1" customFormat="1" spans="1:249">
      <c r="A1000" s="2"/>
      <c r="E1000" s="3"/>
      <c r="F1000" s="3"/>
      <c r="G1000" s="3"/>
      <c r="H1000" s="3"/>
      <c r="IN1000" s="4"/>
      <c r="IO1000" s="4"/>
    </row>
    <row r="1001" s="1" customFormat="1" spans="1:249">
      <c r="A1001" s="2"/>
      <c r="E1001" s="3"/>
      <c r="F1001" s="3"/>
      <c r="G1001" s="3"/>
      <c r="H1001" s="3"/>
      <c r="IN1001" s="4"/>
      <c r="IO1001" s="4"/>
    </row>
    <row r="1002" s="1" customFormat="1" spans="1:249">
      <c r="A1002" s="2"/>
      <c r="E1002" s="3"/>
      <c r="F1002" s="3"/>
      <c r="G1002" s="3"/>
      <c r="H1002" s="3"/>
      <c r="IN1002" s="4"/>
      <c r="IO1002" s="4"/>
    </row>
    <row r="1003" s="1" customFormat="1" spans="1:249">
      <c r="A1003" s="2"/>
      <c r="E1003" s="3"/>
      <c r="F1003" s="3"/>
      <c r="G1003" s="3"/>
      <c r="H1003" s="3"/>
      <c r="IN1003" s="4"/>
      <c r="IO1003" s="4"/>
    </row>
    <row r="1004" s="1" customFormat="1" spans="1:249">
      <c r="A1004" s="2"/>
      <c r="E1004" s="3"/>
      <c r="F1004" s="3"/>
      <c r="G1004" s="3"/>
      <c r="H1004" s="3"/>
      <c r="IN1004" s="4"/>
      <c r="IO1004" s="4"/>
    </row>
    <row r="1005" s="1" customFormat="1" spans="1:249">
      <c r="A1005" s="2"/>
      <c r="B1005" s="1"/>
      <c r="C1005" s="1"/>
      <c r="D1005" s="1"/>
      <c r="E1005" s="3"/>
      <c r="F1005" s="3"/>
      <c r="G1005" s="3"/>
      <c r="H1005" s="3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  <c r="FE1005" s="1"/>
      <c r="FF1005" s="1"/>
      <c r="FG1005" s="1"/>
      <c r="FH1005" s="1"/>
      <c r="FI1005" s="1"/>
      <c r="FJ1005" s="1"/>
      <c r="FK1005" s="1"/>
      <c r="FL1005" s="1"/>
      <c r="FM1005" s="1"/>
      <c r="FN1005" s="1"/>
      <c r="FO1005" s="1"/>
      <c r="FP1005" s="1"/>
      <c r="FQ1005" s="1"/>
      <c r="FR1005" s="1"/>
      <c r="FS1005" s="1"/>
      <c r="FT1005" s="1"/>
      <c r="FU1005" s="1"/>
      <c r="FV1005" s="1"/>
      <c r="FW1005" s="1"/>
      <c r="FX1005" s="1"/>
      <c r="FY1005" s="1"/>
      <c r="FZ1005" s="1"/>
      <c r="GA1005" s="1"/>
      <c r="GB1005" s="1"/>
      <c r="GC1005" s="1"/>
      <c r="GD1005" s="1"/>
      <c r="GE1005" s="1"/>
      <c r="GF1005" s="1"/>
      <c r="GG1005" s="1"/>
      <c r="GH1005" s="1"/>
      <c r="GI1005" s="1"/>
      <c r="GJ1005" s="1"/>
      <c r="GK1005" s="1"/>
      <c r="GL1005" s="1"/>
      <c r="GM1005" s="1"/>
      <c r="GN1005" s="1"/>
      <c r="GO1005" s="1"/>
      <c r="GP1005" s="1"/>
      <c r="GQ1005" s="1"/>
      <c r="GR1005" s="1"/>
      <c r="GS1005" s="1"/>
      <c r="GT1005" s="1"/>
      <c r="GU1005" s="1"/>
      <c r="GV1005" s="1"/>
      <c r="GW1005" s="1"/>
      <c r="GX1005" s="1"/>
      <c r="GY1005" s="1"/>
      <c r="GZ1005" s="1"/>
      <c r="HA1005" s="1"/>
      <c r="HB1005" s="1"/>
      <c r="HC1005" s="1"/>
      <c r="HD1005" s="1"/>
      <c r="HE1005" s="1"/>
      <c r="HF1005" s="1"/>
      <c r="HG1005" s="1"/>
      <c r="HH1005" s="1"/>
      <c r="HI1005" s="1"/>
      <c r="IN1005" s="4"/>
      <c r="IO1005" s="4"/>
    </row>
    <row r="1006" s="1" customFormat="1" spans="1:249">
      <c r="A1006" s="2"/>
      <c r="B1006" s="1"/>
      <c r="C1006" s="1"/>
      <c r="D1006" s="1"/>
      <c r="E1006" s="3"/>
      <c r="F1006" s="3"/>
      <c r="G1006" s="3"/>
      <c r="H1006" s="3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  <c r="FE1006" s="1"/>
      <c r="FF1006" s="1"/>
      <c r="FG1006" s="1"/>
      <c r="FH1006" s="1"/>
      <c r="FI1006" s="1"/>
      <c r="FJ1006" s="1"/>
      <c r="FK1006" s="1"/>
      <c r="FL1006" s="1"/>
      <c r="FM1006" s="1"/>
      <c r="FN1006" s="1"/>
      <c r="FO1006" s="1"/>
      <c r="FP1006" s="1"/>
      <c r="FQ1006" s="1"/>
      <c r="FR1006" s="1"/>
      <c r="FS1006" s="1"/>
      <c r="FT1006" s="1"/>
      <c r="FU1006" s="1"/>
      <c r="FV1006" s="1"/>
      <c r="FW1006" s="1"/>
      <c r="FX1006" s="1"/>
      <c r="FY1006" s="1"/>
      <c r="FZ1006" s="1"/>
      <c r="GA1006" s="1"/>
      <c r="GB1006" s="1"/>
      <c r="GC1006" s="1"/>
      <c r="GD1006" s="1"/>
      <c r="GE1006" s="1"/>
      <c r="GF1006" s="1"/>
      <c r="GG1006" s="1"/>
      <c r="GH1006" s="1"/>
      <c r="GI1006" s="1"/>
      <c r="GJ1006" s="1"/>
      <c r="GK1006" s="1"/>
      <c r="GL1006" s="1"/>
      <c r="GM1006" s="1"/>
      <c r="GN1006" s="1"/>
      <c r="GO1006" s="1"/>
      <c r="GP1006" s="1"/>
      <c r="GQ1006" s="1"/>
      <c r="GR1006" s="1"/>
      <c r="GS1006" s="1"/>
      <c r="GT1006" s="1"/>
      <c r="GU1006" s="1"/>
      <c r="GV1006" s="1"/>
      <c r="GW1006" s="1"/>
      <c r="GX1006" s="1"/>
      <c r="GY1006" s="1"/>
      <c r="GZ1006" s="1"/>
      <c r="HA1006" s="1"/>
      <c r="HB1006" s="1"/>
      <c r="HC1006" s="1"/>
      <c r="HD1006" s="1"/>
      <c r="HE1006" s="1"/>
      <c r="HF1006" s="1"/>
      <c r="HG1006" s="1"/>
      <c r="HH1006" s="1"/>
      <c r="HI1006" s="1"/>
      <c r="IN1006" s="4"/>
      <c r="IO1006" s="4"/>
    </row>
    <row r="1007" s="1" customFormat="1" spans="1:249">
      <c r="A1007" s="2"/>
      <c r="E1007" s="3"/>
      <c r="F1007" s="3"/>
      <c r="G1007" s="3"/>
      <c r="H1007" s="3"/>
      <c r="IN1007" s="4"/>
      <c r="IO1007" s="4"/>
    </row>
    <row r="1008" s="1" customFormat="1" spans="1:249">
      <c r="A1008" s="2"/>
      <c r="E1008" s="3"/>
      <c r="F1008" s="3"/>
      <c r="G1008" s="3"/>
      <c r="H1008" s="3"/>
      <c r="IN1008" s="4"/>
      <c r="IO1008" s="4"/>
    </row>
    <row r="1009" s="1" customFormat="1" spans="1:249">
      <c r="A1009" s="2"/>
      <c r="E1009" s="3"/>
      <c r="F1009" s="3"/>
      <c r="G1009" s="3"/>
      <c r="H1009" s="3"/>
      <c r="IN1009" s="4"/>
      <c r="IO1009" s="4"/>
    </row>
    <row r="1010" s="1" customFormat="1" spans="1:249">
      <c r="A1010" s="2"/>
      <c r="E1010" s="3"/>
      <c r="F1010" s="3"/>
      <c r="G1010" s="3"/>
      <c r="H1010" s="3"/>
      <c r="IN1010" s="4"/>
      <c r="IO1010" s="4"/>
    </row>
    <row r="1011" s="1" customFormat="1" spans="1:249">
      <c r="A1011" s="2"/>
      <c r="E1011" s="3"/>
      <c r="F1011" s="3"/>
      <c r="G1011" s="3"/>
      <c r="H1011" s="3"/>
      <c r="IN1011" s="4"/>
      <c r="IO1011" s="4"/>
    </row>
    <row r="1012" s="1" customFormat="1" spans="1:249">
      <c r="A1012" s="2"/>
      <c r="E1012" s="3"/>
      <c r="F1012" s="3"/>
      <c r="G1012" s="3"/>
      <c r="H1012" s="3"/>
      <c r="IN1012" s="4"/>
      <c r="IO1012" s="4"/>
    </row>
    <row r="1013" s="1" customFormat="1" spans="1:249">
      <c r="A1013" s="2"/>
      <c r="E1013" s="3"/>
      <c r="F1013" s="3"/>
      <c r="G1013" s="3"/>
      <c r="H1013" s="3"/>
      <c r="IN1013" s="4"/>
      <c r="IO1013" s="4"/>
    </row>
    <row r="1014" s="1" customFormat="1" spans="1:249">
      <c r="A1014" s="2"/>
      <c r="E1014" s="3"/>
      <c r="F1014" s="3"/>
      <c r="G1014" s="3"/>
      <c r="H1014" s="3"/>
      <c r="IN1014" s="4"/>
      <c r="IO1014" s="4"/>
    </row>
    <row r="1015" s="1" customFormat="1" spans="1:249">
      <c r="A1015" s="2"/>
      <c r="E1015" s="3"/>
      <c r="F1015" s="3"/>
      <c r="G1015" s="3"/>
      <c r="H1015" s="3"/>
      <c r="IN1015" s="4"/>
      <c r="IO1015" s="4"/>
    </row>
    <row r="1016" s="1" customFormat="1" spans="1:249">
      <c r="A1016" s="2"/>
      <c r="E1016" s="3"/>
      <c r="F1016" s="3"/>
      <c r="G1016" s="3"/>
      <c r="H1016" s="3"/>
      <c r="IN1016" s="4"/>
      <c r="IO1016" s="4"/>
    </row>
    <row r="1017" s="1" customFormat="1" spans="1:249">
      <c r="A1017" s="2"/>
      <c r="E1017" s="3"/>
      <c r="F1017" s="3"/>
      <c r="G1017" s="3"/>
      <c r="H1017" s="3"/>
      <c r="IN1017" s="4"/>
      <c r="IO1017" s="4"/>
    </row>
    <row r="1018" s="1" customFormat="1" spans="1:249">
      <c r="A1018" s="2"/>
      <c r="E1018" s="3"/>
      <c r="F1018" s="3"/>
      <c r="G1018" s="3"/>
      <c r="H1018" s="3"/>
      <c r="IN1018" s="4"/>
      <c r="IO1018" s="4"/>
    </row>
    <row r="1019" s="1" customFormat="1" spans="1:249">
      <c r="A1019" s="2"/>
      <c r="E1019" s="3"/>
      <c r="F1019" s="3"/>
      <c r="G1019" s="3"/>
      <c r="H1019" s="3"/>
      <c r="IN1019" s="4"/>
      <c r="IO1019" s="4"/>
    </row>
    <row r="1020" s="1" customFormat="1" spans="1:249">
      <c r="A1020" s="2"/>
      <c r="E1020" s="3"/>
      <c r="F1020" s="3"/>
      <c r="G1020" s="3"/>
      <c r="H1020" s="3"/>
      <c r="IN1020" s="4"/>
      <c r="IO1020" s="4"/>
    </row>
    <row r="1021" s="1" customFormat="1" spans="1:249">
      <c r="A1021" s="2"/>
      <c r="E1021" s="3"/>
      <c r="F1021" s="3"/>
      <c r="G1021" s="3"/>
      <c r="H1021" s="3"/>
      <c r="IN1021" s="4"/>
      <c r="IO1021" s="4"/>
    </row>
    <row r="1022" s="1" customFormat="1" spans="1:249">
      <c r="A1022" s="2"/>
      <c r="E1022" s="3"/>
      <c r="F1022" s="3"/>
      <c r="G1022" s="3"/>
      <c r="H1022" s="3"/>
      <c r="IN1022" s="4"/>
      <c r="IO1022" s="4"/>
    </row>
    <row r="1023" s="1" customFormat="1" spans="1:249">
      <c r="A1023" s="2"/>
      <c r="E1023" s="3"/>
      <c r="F1023" s="3"/>
      <c r="G1023" s="3"/>
      <c r="H1023" s="3"/>
      <c r="IN1023" s="4"/>
      <c r="IO1023" s="4"/>
    </row>
    <row r="1024" s="1" customFormat="1" spans="1:249">
      <c r="A1024" s="2"/>
      <c r="E1024" s="3"/>
      <c r="F1024" s="3"/>
      <c r="G1024" s="3"/>
      <c r="H1024" s="3"/>
      <c r="IN1024" s="4"/>
      <c r="IO1024" s="4"/>
    </row>
    <row r="1025" s="1" customFormat="1" spans="1:249">
      <c r="A1025" s="2"/>
      <c r="E1025" s="3"/>
      <c r="F1025" s="3"/>
      <c r="G1025" s="3"/>
      <c r="H1025" s="3"/>
      <c r="IN1025" s="4"/>
      <c r="IO1025" s="4"/>
    </row>
    <row r="1026" s="1" customFormat="1" spans="1:249">
      <c r="A1026" s="2"/>
      <c r="E1026" s="3"/>
      <c r="F1026" s="3"/>
      <c r="G1026" s="3"/>
      <c r="H1026" s="3"/>
      <c r="IN1026" s="4"/>
      <c r="IO1026" s="4"/>
    </row>
    <row r="1027" s="1" customFormat="1" spans="1:249">
      <c r="A1027" s="2"/>
      <c r="E1027" s="3"/>
      <c r="F1027" s="3"/>
      <c r="G1027" s="3"/>
      <c r="H1027" s="3"/>
      <c r="IN1027" s="4"/>
      <c r="IO1027" s="4"/>
    </row>
    <row r="1028" s="1" customFormat="1" spans="1:249">
      <c r="A1028" s="2"/>
      <c r="E1028" s="3"/>
      <c r="F1028" s="3"/>
      <c r="G1028" s="3"/>
      <c r="H1028" s="3"/>
      <c r="IN1028" s="4"/>
      <c r="IO1028" s="4"/>
    </row>
    <row r="1029" s="1" customFormat="1" spans="1:249">
      <c r="A1029" s="2"/>
      <c r="E1029" s="3"/>
      <c r="F1029" s="3"/>
      <c r="G1029" s="3"/>
      <c r="H1029" s="3"/>
      <c r="IN1029" s="4"/>
      <c r="IO1029" s="4"/>
    </row>
    <row r="1030" s="1" customFormat="1" spans="1:249">
      <c r="A1030" s="2"/>
      <c r="E1030" s="3"/>
      <c r="F1030" s="3"/>
      <c r="G1030" s="3"/>
      <c r="H1030" s="3"/>
      <c r="IN1030" s="4"/>
      <c r="IO1030" s="4"/>
    </row>
    <row r="1031" s="1" customFormat="1" spans="1:249">
      <c r="A1031" s="2"/>
      <c r="E1031" s="3"/>
      <c r="F1031" s="3"/>
      <c r="G1031" s="3"/>
      <c r="H1031" s="3"/>
      <c r="IN1031" s="4"/>
      <c r="IO1031" s="4"/>
    </row>
    <row r="1032" s="1" customFormat="1" spans="1:249">
      <c r="A1032" s="2"/>
      <c r="E1032" s="3"/>
      <c r="F1032" s="3"/>
      <c r="G1032" s="3"/>
      <c r="H1032" s="3"/>
      <c r="IN1032" s="4"/>
      <c r="IO1032" s="4"/>
    </row>
    <row r="1033" s="1" customFormat="1" spans="1:249">
      <c r="A1033" s="2"/>
      <c r="E1033" s="3"/>
      <c r="F1033" s="3"/>
      <c r="G1033" s="3"/>
      <c r="H1033" s="3"/>
      <c r="IN1033" s="4"/>
      <c r="IO1033" s="4"/>
    </row>
    <row r="1034" s="1" customFormat="1" spans="1:249">
      <c r="A1034" s="2"/>
      <c r="E1034" s="3"/>
      <c r="F1034" s="3"/>
      <c r="G1034" s="3"/>
      <c r="H1034" s="3"/>
      <c r="IN1034" s="4"/>
      <c r="IO1034" s="4"/>
    </row>
    <row r="1035" s="1" customFormat="1" spans="1:249">
      <c r="A1035" s="2"/>
      <c r="B1035" s="1"/>
      <c r="C1035" s="1"/>
      <c r="D1035" s="1"/>
      <c r="E1035" s="3"/>
      <c r="F1035" s="3"/>
      <c r="G1035" s="3"/>
      <c r="H1035" s="3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  <c r="FE1035" s="1"/>
      <c r="FF1035" s="1"/>
      <c r="FG1035" s="1"/>
      <c r="FH1035" s="1"/>
      <c r="FI1035" s="1"/>
      <c r="FJ1035" s="1"/>
      <c r="FK1035" s="1"/>
      <c r="FL1035" s="1"/>
      <c r="FM1035" s="1"/>
      <c r="FN1035" s="1"/>
      <c r="FO1035" s="1"/>
      <c r="FP1035" s="1"/>
      <c r="FQ1035" s="1"/>
      <c r="FR1035" s="1"/>
      <c r="FS1035" s="1"/>
      <c r="FT1035" s="1"/>
      <c r="FU1035" s="1"/>
      <c r="FV1035" s="1"/>
      <c r="FW1035" s="1"/>
      <c r="FX1035" s="1"/>
      <c r="FY1035" s="1"/>
      <c r="FZ1035" s="1"/>
      <c r="GA1035" s="1"/>
      <c r="GB1035" s="1"/>
      <c r="GC1035" s="1"/>
      <c r="GD1035" s="1"/>
      <c r="GE1035" s="1"/>
      <c r="GF1035" s="1"/>
      <c r="GG1035" s="1"/>
      <c r="GH1035" s="1"/>
      <c r="GI1035" s="1"/>
      <c r="GJ1035" s="1"/>
      <c r="GK1035" s="1"/>
      <c r="GL1035" s="1"/>
      <c r="GM1035" s="1"/>
      <c r="GN1035" s="1"/>
      <c r="GO1035" s="1"/>
      <c r="GP1035" s="1"/>
      <c r="GQ1035" s="1"/>
      <c r="GR1035" s="1"/>
      <c r="GS1035" s="1"/>
      <c r="GT1035" s="1"/>
      <c r="GU1035" s="1"/>
      <c r="GV1035" s="1"/>
      <c r="GW1035" s="1"/>
      <c r="GX1035" s="1"/>
      <c r="GY1035" s="1"/>
      <c r="GZ1035" s="1"/>
      <c r="HA1035" s="1"/>
      <c r="HB1035" s="1"/>
      <c r="HC1035" s="1"/>
      <c r="HD1035" s="1"/>
      <c r="HE1035" s="1"/>
      <c r="HF1035" s="1"/>
      <c r="HG1035" s="1"/>
      <c r="HH1035" s="1"/>
      <c r="HI1035" s="1"/>
      <c r="HJ1035" s="1"/>
      <c r="HK1035" s="1"/>
      <c r="HL1035" s="1"/>
      <c r="HM1035" s="1"/>
      <c r="HN1035" s="1"/>
      <c r="HO1035" s="1"/>
      <c r="HP1035" s="1"/>
      <c r="HQ1035" s="1"/>
      <c r="HR1035" s="1"/>
      <c r="HS1035" s="1"/>
      <c r="HT1035" s="1"/>
      <c r="HU1035" s="1"/>
      <c r="HV1035" s="1"/>
      <c r="HW1035" s="1"/>
      <c r="HX1035" s="1"/>
      <c r="HY1035" s="1"/>
      <c r="HZ1035" s="1"/>
      <c r="IA1035" s="1"/>
      <c r="IB1035" s="1"/>
      <c r="IC1035" s="1"/>
      <c r="ID1035" s="1"/>
      <c r="IE1035" s="1"/>
      <c r="IF1035" s="1"/>
      <c r="IG1035" s="1"/>
      <c r="IH1035" s="1"/>
      <c r="II1035" s="1"/>
      <c r="IJ1035" s="1"/>
      <c r="IN1035" s="4"/>
      <c r="IO1035" s="4"/>
    </row>
    <row r="1036" s="1" customFormat="1" spans="1:249">
      <c r="A1036" s="2"/>
      <c r="E1036" s="3"/>
      <c r="F1036" s="3"/>
      <c r="G1036" s="3"/>
      <c r="H1036" s="3"/>
      <c r="IN1036" s="4"/>
      <c r="IO1036" s="4"/>
    </row>
  </sheetData>
  <mergeCells count="170">
    <mergeCell ref="A2:B2"/>
    <mergeCell ref="A98:C98"/>
    <mergeCell ref="A866:F866"/>
    <mergeCell ref="A867:E867"/>
    <mergeCell ref="A884:F884"/>
    <mergeCell ref="A3:A10"/>
    <mergeCell ref="A13:A26"/>
    <mergeCell ref="A28:A35"/>
    <mergeCell ref="A37:A44"/>
    <mergeCell ref="A46:A51"/>
    <mergeCell ref="A53:A64"/>
    <mergeCell ref="A66:A71"/>
    <mergeCell ref="A73:A79"/>
    <mergeCell ref="A81:A96"/>
    <mergeCell ref="A99:A115"/>
    <mergeCell ref="A117:A118"/>
    <mergeCell ref="A120:A124"/>
    <mergeCell ref="A126:A136"/>
    <mergeCell ref="A138:A141"/>
    <mergeCell ref="A143:A147"/>
    <mergeCell ref="A149:A184"/>
    <mergeCell ref="A186:A213"/>
    <mergeCell ref="A215:A271"/>
    <mergeCell ref="A273:A320"/>
    <mergeCell ref="A322:A328"/>
    <mergeCell ref="A329:A349"/>
    <mergeCell ref="A351:A385"/>
    <mergeCell ref="A387:A410"/>
    <mergeCell ref="A412:A448"/>
    <mergeCell ref="A450:A531"/>
    <mergeCell ref="A533:A618"/>
    <mergeCell ref="A620:A659"/>
    <mergeCell ref="A660:A684"/>
    <mergeCell ref="A686:A689"/>
    <mergeCell ref="A691:A706"/>
    <mergeCell ref="A708:A730"/>
    <mergeCell ref="A731:A767"/>
    <mergeCell ref="A769:A781"/>
    <mergeCell ref="A783:A798"/>
    <mergeCell ref="A800:A809"/>
    <mergeCell ref="A886:A888"/>
    <mergeCell ref="A890:A894"/>
    <mergeCell ref="A898:A902"/>
    <mergeCell ref="A904:A908"/>
    <mergeCell ref="A910:A918"/>
    <mergeCell ref="C3:C10"/>
    <mergeCell ref="C13:C26"/>
    <mergeCell ref="C28:C35"/>
    <mergeCell ref="C37:C44"/>
    <mergeCell ref="C46:C51"/>
    <mergeCell ref="C53:C64"/>
    <mergeCell ref="C66:C71"/>
    <mergeCell ref="C81:C96"/>
    <mergeCell ref="C99:C115"/>
    <mergeCell ref="C120:C124"/>
    <mergeCell ref="C138:C139"/>
    <mergeCell ref="C143:C147"/>
    <mergeCell ref="C149:C184"/>
    <mergeCell ref="C186:C213"/>
    <mergeCell ref="C215:C271"/>
    <mergeCell ref="C273:C320"/>
    <mergeCell ref="C322:C328"/>
    <mergeCell ref="C329:C349"/>
    <mergeCell ref="C351:C371"/>
    <mergeCell ref="C387:C410"/>
    <mergeCell ref="C412:C448"/>
    <mergeCell ref="C450:C531"/>
    <mergeCell ref="C533:C618"/>
    <mergeCell ref="C620:C659"/>
    <mergeCell ref="C660:C684"/>
    <mergeCell ref="C686:C689"/>
    <mergeCell ref="C691:C706"/>
    <mergeCell ref="C708:C730"/>
    <mergeCell ref="C731:C767"/>
    <mergeCell ref="C769:C781"/>
    <mergeCell ref="C783:C798"/>
    <mergeCell ref="C800:C809"/>
    <mergeCell ref="C898:C902"/>
    <mergeCell ref="C904:C907"/>
    <mergeCell ref="D3:D6"/>
    <mergeCell ref="D7:D8"/>
    <mergeCell ref="D13:D18"/>
    <mergeCell ref="D20:D26"/>
    <mergeCell ref="D28:D30"/>
    <mergeCell ref="D31:D35"/>
    <mergeCell ref="D37:D41"/>
    <mergeCell ref="D42:D44"/>
    <mergeCell ref="D46:D49"/>
    <mergeCell ref="D50:D51"/>
    <mergeCell ref="D53:D57"/>
    <mergeCell ref="D58:D64"/>
    <mergeCell ref="D66:D68"/>
    <mergeCell ref="D69:D71"/>
    <mergeCell ref="D73:D76"/>
    <mergeCell ref="D77:D79"/>
    <mergeCell ref="D81:D87"/>
    <mergeCell ref="D88:D96"/>
    <mergeCell ref="D99:D110"/>
    <mergeCell ref="D111:D115"/>
    <mergeCell ref="D120:D124"/>
    <mergeCell ref="D126:D132"/>
    <mergeCell ref="D133:D136"/>
    <mergeCell ref="D149:D166"/>
    <mergeCell ref="D167:D184"/>
    <mergeCell ref="D186:D199"/>
    <mergeCell ref="D200:D213"/>
    <mergeCell ref="D215:D228"/>
    <mergeCell ref="D229:D238"/>
    <mergeCell ref="D239:D247"/>
    <mergeCell ref="D248:D257"/>
    <mergeCell ref="D258:D271"/>
    <mergeCell ref="D273:D296"/>
    <mergeCell ref="D297:D320"/>
    <mergeCell ref="D322:D325"/>
    <mergeCell ref="D326:D328"/>
    <mergeCell ref="D329:D339"/>
    <mergeCell ref="D340:D349"/>
    <mergeCell ref="D351:D367"/>
    <mergeCell ref="D368:D385"/>
    <mergeCell ref="D387:D397"/>
    <mergeCell ref="D398:D408"/>
    <mergeCell ref="D412:D424"/>
    <mergeCell ref="D428:D448"/>
    <mergeCell ref="D450:D452"/>
    <mergeCell ref="D453:D459"/>
    <mergeCell ref="D460:D471"/>
    <mergeCell ref="D472:D476"/>
    <mergeCell ref="D477:D480"/>
    <mergeCell ref="D481:D492"/>
    <mergeCell ref="D493:D502"/>
    <mergeCell ref="D503:D517"/>
    <mergeCell ref="D518:D531"/>
    <mergeCell ref="D533:D549"/>
    <mergeCell ref="D550:D553"/>
    <mergeCell ref="D554:D562"/>
    <mergeCell ref="D563:D572"/>
    <mergeCell ref="D573:D576"/>
    <mergeCell ref="D577:D588"/>
    <mergeCell ref="D589:D599"/>
    <mergeCell ref="D600:D618"/>
    <mergeCell ref="D620:D640"/>
    <mergeCell ref="D641:D659"/>
    <mergeCell ref="D660:D672"/>
    <mergeCell ref="D673:D684"/>
    <mergeCell ref="D687:D689"/>
    <mergeCell ref="D691:D700"/>
    <mergeCell ref="D701:D706"/>
    <mergeCell ref="D708:D719"/>
    <mergeCell ref="D720:D730"/>
    <mergeCell ref="D731:D745"/>
    <mergeCell ref="D746:D750"/>
    <mergeCell ref="D751:D752"/>
    <mergeCell ref="D753:D767"/>
    <mergeCell ref="D769:D772"/>
    <mergeCell ref="D773:D776"/>
    <mergeCell ref="D777:D781"/>
    <mergeCell ref="D784:D786"/>
    <mergeCell ref="D787:D790"/>
    <mergeCell ref="D791:D795"/>
    <mergeCell ref="D796:D798"/>
    <mergeCell ref="D800:D804"/>
    <mergeCell ref="D805:D809"/>
    <mergeCell ref="D886:D888"/>
    <mergeCell ref="D890:D891"/>
    <mergeCell ref="D892:D894"/>
    <mergeCell ref="D898:D902"/>
    <mergeCell ref="D904:D905"/>
    <mergeCell ref="D906:D908"/>
    <mergeCell ref="D910:D913"/>
    <mergeCell ref="D914:D918"/>
  </mergeCells>
  <pageMargins left="0.196527777777778" right="0.196527777777778" top="0.196527777777778" bottom="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2025-08-08T19:34:00Z</dcterms:created>
  <dcterms:modified xsi:type="dcterms:W3CDTF">2025-10-16T10:01:06Z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2025-08-09T04:24:14Z</vt:filetime>
  </property>
  <property fmtid="{D5CDD505-2E9C-101B-9397-08002B2CF9AE}" pid="4" name="ICV">
    <vt:lpwstr>CE861C07824D416983E4EB76F7964130_12</vt:lpwstr>
  </property>
  <property fmtid="{D5CDD505-2E9C-101B-9397-08002B2CF9AE}" pid="5" name="KSOProductBuildVer">
    <vt:lpwstr>2052-12.1.0.23125</vt:lpwstr>
  </property>
</Properties>
</file>